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0"/>
  <workbookPr/>
  <mc:AlternateContent xmlns:mc="http://schemas.openxmlformats.org/markup-compatibility/2006">
    <mc:Choice Requires="x15">
      <x15ac:absPath xmlns:x15ac="http://schemas.microsoft.com/office/spreadsheetml/2010/11/ac" url="/Volumes/K-M2-1T/site/client_a/web/天理市外/アイポスティング/プラン/プチリニューアル/2023-09-13/"/>
    </mc:Choice>
  </mc:AlternateContent>
  <xr:revisionPtr revIDLastSave="0" documentId="8_{0646EBA3-DDFD-D849-A0F5-DEA0932A7FDF}" xr6:coauthVersionLast="47" xr6:coauthVersionMax="47" xr10:uidLastSave="{00000000-0000-0000-0000-000000000000}"/>
  <bookViews>
    <workbookView xWindow="680" yWindow="500" windowWidth="31320" windowHeight="17500" xr2:uid="{00000000-000D-0000-FFFF-FFFF00000000}"/>
  </bookViews>
  <sheets>
    <sheet name="自動計算West" sheetId="2" r:id="rId1"/>
    <sheet name="自動計算South" sheetId="3" r:id="rId2"/>
    <sheet name="自動計算East" sheetId="1" r:id="rId3"/>
    <sheet name="Data"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3" i="1" l="1"/>
  <c r="F52" i="1"/>
  <c r="F51" i="1"/>
  <c r="F50" i="1"/>
  <c r="F49" i="1"/>
  <c r="K48" i="1"/>
  <c r="F48" i="1"/>
  <c r="M47" i="1"/>
  <c r="F47" i="1"/>
  <c r="M46" i="1"/>
  <c r="F46" i="1"/>
  <c r="M45" i="1"/>
  <c r="F45" i="1"/>
  <c r="M44" i="1"/>
  <c r="F44" i="1"/>
  <c r="M43" i="1"/>
  <c r="F43" i="1"/>
  <c r="M42" i="1"/>
  <c r="F42" i="1"/>
  <c r="M41" i="1"/>
  <c r="F41" i="1"/>
  <c r="M40" i="1"/>
  <c r="F40" i="1"/>
  <c r="F53" i="1" s="1"/>
  <c r="M39" i="1"/>
  <c r="F39" i="1"/>
  <c r="M38" i="1"/>
  <c r="F38" i="1"/>
  <c r="M37" i="1"/>
  <c r="M36" i="1"/>
  <c r="M48" i="1" s="1"/>
  <c r="M35" i="1"/>
  <c r="D35" i="1"/>
  <c r="F34" i="1"/>
  <c r="F33" i="1"/>
  <c r="M32" i="1"/>
  <c r="K32" i="1"/>
  <c r="F32" i="1"/>
  <c r="M31" i="1"/>
  <c r="F31" i="1"/>
  <c r="M30" i="1"/>
  <c r="F30" i="1"/>
  <c r="M29" i="1"/>
  <c r="F29" i="1"/>
  <c r="M28" i="1"/>
  <c r="F28" i="1"/>
  <c r="M27" i="1"/>
  <c r="F27" i="1"/>
  <c r="M26" i="1"/>
  <c r="F26" i="1"/>
  <c r="M25" i="1"/>
  <c r="F25" i="1"/>
  <c r="M24" i="1"/>
  <c r="F24" i="1"/>
  <c r="M23" i="1"/>
  <c r="F23" i="1"/>
  <c r="M22" i="1"/>
  <c r="F22" i="1"/>
  <c r="M21" i="1"/>
  <c r="F21" i="1"/>
  <c r="M20" i="1"/>
  <c r="F20" i="1"/>
  <c r="M19" i="1"/>
  <c r="F19" i="1"/>
  <c r="M18" i="1"/>
  <c r="F18" i="1"/>
  <c r="M17" i="1"/>
  <c r="F17" i="1"/>
  <c r="M16" i="1"/>
  <c r="F16" i="1"/>
  <c r="M15" i="1"/>
  <c r="F15" i="1"/>
  <c r="M14" i="1"/>
  <c r="F14" i="1"/>
  <c r="F35" i="1" s="1"/>
  <c r="K11" i="1" s="1"/>
  <c r="K10" i="1"/>
  <c r="L4" i="1"/>
  <c r="J4" i="1"/>
  <c r="K40" i="3"/>
  <c r="D40" i="3"/>
  <c r="K10" i="3" s="1"/>
  <c r="M39" i="3"/>
  <c r="F39" i="3"/>
  <c r="M38" i="3"/>
  <c r="F38" i="3"/>
  <c r="M37" i="3"/>
  <c r="F37" i="3"/>
  <c r="M36" i="3"/>
  <c r="F36" i="3"/>
  <c r="M35" i="3"/>
  <c r="F35" i="3"/>
  <c r="M34" i="3"/>
  <c r="F34" i="3"/>
  <c r="M33" i="3"/>
  <c r="F33" i="3"/>
  <c r="M32" i="3"/>
  <c r="F32" i="3"/>
  <c r="M31" i="3"/>
  <c r="F31" i="3"/>
  <c r="M30" i="3"/>
  <c r="M40" i="3" s="1"/>
  <c r="F30" i="3"/>
  <c r="F29" i="3"/>
  <c r="F28" i="3"/>
  <c r="K27" i="3"/>
  <c r="F27" i="3"/>
  <c r="M26" i="3"/>
  <c r="F26" i="3"/>
  <c r="M25" i="3"/>
  <c r="F25" i="3"/>
  <c r="M24" i="3"/>
  <c r="F24" i="3"/>
  <c r="M23" i="3"/>
  <c r="F23" i="3"/>
  <c r="M22" i="3"/>
  <c r="F22" i="3"/>
  <c r="M21" i="3"/>
  <c r="F21" i="3"/>
  <c r="M20" i="3"/>
  <c r="F20" i="3"/>
  <c r="M19" i="3"/>
  <c r="F19" i="3"/>
  <c r="M18" i="3"/>
  <c r="F18" i="3"/>
  <c r="M17" i="3"/>
  <c r="F17" i="3"/>
  <c r="M16" i="3"/>
  <c r="F16" i="3"/>
  <c r="M15" i="3"/>
  <c r="F15" i="3"/>
  <c r="F40" i="3" s="1"/>
  <c r="M14" i="3"/>
  <c r="M27" i="3" s="1"/>
  <c r="F14" i="3"/>
  <c r="L4" i="3"/>
  <c r="J4" i="3"/>
  <c r="F50" i="2"/>
  <c r="D50" i="2"/>
  <c r="F49" i="2"/>
  <c r="F48" i="2"/>
  <c r="F47" i="2"/>
  <c r="D44" i="2"/>
  <c r="K10" i="2" s="1"/>
  <c r="F43" i="2"/>
  <c r="F42" i="2"/>
  <c r="K41" i="2"/>
  <c r="F41" i="2"/>
  <c r="F44" i="2" s="1"/>
  <c r="M40" i="2"/>
  <c r="F40" i="2"/>
  <c r="M39" i="2"/>
  <c r="F39" i="2"/>
  <c r="M38" i="2"/>
  <c r="M37" i="2"/>
  <c r="M41" i="2" s="1"/>
  <c r="F36" i="2"/>
  <c r="D36" i="2"/>
  <c r="F35" i="2"/>
  <c r="K34" i="2"/>
  <c r="F34" i="2"/>
  <c r="M33" i="2"/>
  <c r="F33" i="2"/>
  <c r="M32" i="2"/>
  <c r="F32" i="2"/>
  <c r="M31" i="2"/>
  <c r="F31" i="2"/>
  <c r="M30" i="2"/>
  <c r="M34" i="2" s="1"/>
  <c r="D28" i="2"/>
  <c r="K27" i="2"/>
  <c r="F27" i="2"/>
  <c r="M26" i="2"/>
  <c r="F26" i="2"/>
  <c r="M25" i="2"/>
  <c r="F25" i="2"/>
  <c r="M24" i="2"/>
  <c r="F24" i="2"/>
  <c r="M23" i="2"/>
  <c r="M27" i="2" s="1"/>
  <c r="F23" i="2"/>
  <c r="M22" i="2"/>
  <c r="F22" i="2"/>
  <c r="F21" i="2"/>
  <c r="F20" i="2"/>
  <c r="M19" i="2"/>
  <c r="K19" i="2"/>
  <c r="F19" i="2"/>
  <c r="M18" i="2"/>
  <c r="F18" i="2"/>
  <c r="M17" i="2"/>
  <c r="F17" i="2"/>
  <c r="M16" i="2"/>
  <c r="F16" i="2"/>
  <c r="M15" i="2"/>
  <c r="F15" i="2"/>
  <c r="M14" i="2"/>
  <c r="F14" i="2"/>
  <c r="F28" i="2" s="1"/>
  <c r="K11" i="2" s="1"/>
  <c r="L4" i="2"/>
  <c r="J4" i="2"/>
  <c r="K11" i="3" l="1"/>
</calcChain>
</file>

<file path=xl/sharedStrings.xml><?xml version="1.0" encoding="utf-8"?>
<sst xmlns="http://schemas.openxmlformats.org/spreadsheetml/2006/main" count="432" uniqueCount="300">
  <si>
    <t>マイタウン奈良 中和版「West」ポスティング注文書兼部数表　</t>
  </si>
  <si>
    <t>令和5年6月更新版</t>
  </si>
  <si>
    <t>※下記のオレンジ色の枠内のご記入、選択の上、お申込ください。</t>
  </si>
  <si>
    <t>※下記のオレンジ枠以外は自動で計算されますので、ご記入不要です。下記参照の上、配布物の納品をお願いします。</t>
  </si>
  <si>
    <t>御社名</t>
  </si>
  <si>
    <t>配布期間</t>
  </si>
  <si>
    <t>納品締切</t>
  </si>
  <si>
    <t>御担当者名</t>
  </si>
  <si>
    <t>印</t>
  </si>
  <si>
    <t>納品先</t>
  </si>
  <si>
    <t>〒635-0823 奈良県北葛城郡広陵町三吉337-2</t>
  </si>
  <si>
    <r>
      <t>株式会社アイポスティング宛　　</t>
    </r>
    <r>
      <rPr>
        <sz val="8"/>
        <color theme="1"/>
        <rFont val="ＭＳ Ｐゴシック"/>
        <charset val="128"/>
        <scheme val="minor"/>
      </rPr>
      <t>tel.0745-44-3399</t>
    </r>
  </si>
  <si>
    <t>配布日</t>
  </si>
  <si>
    <t>号</t>
  </si>
  <si>
    <t>配布物名称
その他備考</t>
  </si>
  <si>
    <t>弊社担当</t>
  </si>
  <si>
    <t>チラシサイズ</t>
  </si>
  <si>
    <t>中和版・West　ポスティング可能部数</t>
  </si>
  <si>
    <t>配布方法</t>
  </si>
  <si>
    <t>配布ご依頼枚数</t>
  </si>
  <si>
    <t>A</t>
  </si>
  <si>
    <t>香芝ブロック</t>
  </si>
  <si>
    <t>部数</t>
  </si>
  <si>
    <t>配布枚数</t>
  </si>
  <si>
    <t>E</t>
  </si>
  <si>
    <t>王寺ブロック</t>
  </si>
  <si>
    <t>鎌田・五位堂</t>
  </si>
  <si>
    <t>久度・王寺</t>
  </si>
  <si>
    <t>良福寺・狐井</t>
  </si>
  <si>
    <t>舟戸・葛下</t>
  </si>
  <si>
    <t>別所・瓦口・すみれ野</t>
  </si>
  <si>
    <t>本町・元町</t>
  </si>
  <si>
    <t>磯壁・畑</t>
  </si>
  <si>
    <t>畠田3-6・太子</t>
  </si>
  <si>
    <t>下田東・北今市</t>
  </si>
  <si>
    <t>明神・南元町</t>
  </si>
  <si>
    <t>下田西・藤山</t>
  </si>
  <si>
    <t>小計</t>
  </si>
  <si>
    <t>穴虫・高山台</t>
  </si>
  <si>
    <t>旭ヶ丘・今泉</t>
  </si>
  <si>
    <t>F</t>
  </si>
  <si>
    <t>斑鳩ブロック</t>
  </si>
  <si>
    <t>五ヶ所・西真美</t>
  </si>
  <si>
    <t>龍田西・三室・夕陽ヶ丘</t>
  </si>
  <si>
    <t>高・上中</t>
  </si>
  <si>
    <t>神南・稲葉西</t>
  </si>
  <si>
    <t>関屋北</t>
  </si>
  <si>
    <t>龍田北1-5・龍田</t>
  </si>
  <si>
    <t>白鳳台・尼寺</t>
  </si>
  <si>
    <t>龍田南・小吉田・服部</t>
  </si>
  <si>
    <t>真美ケ丘</t>
  </si>
  <si>
    <t>目安4・目安北1-2・興留・興留東・阿波</t>
  </si>
  <si>
    <t>逢坂</t>
  </si>
  <si>
    <t>G</t>
  </si>
  <si>
    <t>三郷ブロック</t>
  </si>
  <si>
    <t>B</t>
  </si>
  <si>
    <t>広陵ブロック</t>
  </si>
  <si>
    <t>立野北・城山台</t>
  </si>
  <si>
    <t>大塚・安倍</t>
  </si>
  <si>
    <t>立野南</t>
  </si>
  <si>
    <t>平尾・疋相</t>
  </si>
  <si>
    <t>勢野西・信貴ケ丘・勢野北</t>
  </si>
  <si>
    <t>三吉・寺戸</t>
  </si>
  <si>
    <t>勢野東・美松ヶ丘西東・東信貴ケ丘</t>
  </si>
  <si>
    <t>馬見北・馬見中</t>
  </si>
  <si>
    <t>馬見南・みささぎ台</t>
  </si>
  <si>
    <t>H</t>
  </si>
  <si>
    <t>平群ブロック</t>
  </si>
  <si>
    <t>椿台・椣原・緑ヶ丘・上庄2-3・菊美台</t>
  </si>
  <si>
    <t>C</t>
  </si>
  <si>
    <t>上牧ブロック</t>
  </si>
  <si>
    <t>梨本・若葉台・吉新</t>
  </si>
  <si>
    <t>葛城台</t>
  </si>
  <si>
    <t>初香台・越木塚・若井・春日丘・西宮・光ヶ丘</t>
  </si>
  <si>
    <t>松里園・大字上牧・中筋出作</t>
  </si>
  <si>
    <t>竜田川・北信貴ケ丘・龍田北6</t>
  </si>
  <si>
    <t>友が丘・米山台・服部台・緑ヶ丘</t>
  </si>
  <si>
    <t>滝川台・ゆりが丘・ささゆり台</t>
  </si>
  <si>
    <t>片岡台・桜が丘</t>
  </si>
  <si>
    <t>■　部数表入力について</t>
  </si>
  <si>
    <t>左記の枠内に「1」を入力すると「○」が表記されます。</t>
  </si>
  <si>
    <t>「○」の表記された区域の合計枚数が配布お申込数となります。</t>
  </si>
  <si>
    <t>D</t>
  </si>
  <si>
    <t>河合ブロック</t>
  </si>
  <si>
    <t>※端数調整の場合、1エリアのみ端数を直ご接入力下さい。</t>
  </si>
  <si>
    <t>大輪田・星和台・広瀬台</t>
  </si>
  <si>
    <t>中山台・高塚台・久美ヶ丘・西山台・彩りの杜</t>
  </si>
  <si>
    <t>■ お申込み注意事項について</t>
  </si>
  <si>
    <t>泉台</t>
  </si>
  <si>
    <t>・天候や諸事情により、配布期間にズレが生じる場合があります。</t>
  </si>
  <si>
    <t>・チラシの入庫締め切り日を厳守していただけますようよろしくお願いいたします。</t>
  </si>
  <si>
    <t>・チラシはお申込み枚数と同数を入庫ください。</t>
  </si>
  <si>
    <t>※　入庫数がお申込数より多い場合は処分させていただきます。</t>
  </si>
  <si>
    <t>※　足りない場合もご請求金額は変更できませんのでご了承お願いいたします。</t>
  </si>
  <si>
    <t>・　配布割合は世帯数の１００％にならないことをご了承ください。</t>
  </si>
  <si>
    <t>※　配布されていない家もございますので、クレームは受け付けかねます。</t>
  </si>
  <si>
    <t>マイタウン奈良 中和版「Sｏｕｔｈ」ポスティング注文書兼部数表</t>
  </si>
  <si>
    <t>中和版・South　ポスティング可能部数</t>
  </si>
  <si>
    <t>橿原ブロック</t>
  </si>
  <si>
    <t>大和高田ブロック</t>
  </si>
  <si>
    <t>十市・太田市</t>
  </si>
  <si>
    <t>土庫・神楽・藤森・池尻・日之出</t>
  </si>
  <si>
    <t>上品寺・新ノ口・西新堂</t>
  </si>
  <si>
    <t>池田・大谷</t>
  </si>
  <si>
    <t>常磐・石原田</t>
  </si>
  <si>
    <t>市場・岡崎・野口</t>
  </si>
  <si>
    <t>葛本・東竹田・中</t>
  </si>
  <si>
    <t>大中・有井・築山</t>
  </si>
  <si>
    <t>山之坊・木原</t>
  </si>
  <si>
    <t>南、内、北本町・本郷・高砂・永和・西・大中南・東</t>
  </si>
  <si>
    <t>膳夫・出合・出垣内</t>
  </si>
  <si>
    <t>三和・昭和・幸・旭北</t>
  </si>
  <si>
    <t>醍醐・法花寺</t>
  </si>
  <si>
    <t>旭南、北・片塩・今里・中、南今里・東三倉堂</t>
  </si>
  <si>
    <t>新賀・八木・北八木</t>
  </si>
  <si>
    <t>磯野、東、南、北、新・春日・栄</t>
  </si>
  <si>
    <t>内膳・地黄・北妙法寺</t>
  </si>
  <si>
    <t>東中・西三倉堂・曽大根</t>
  </si>
  <si>
    <t>土橋・小槻・飯高・大垣・豊田</t>
  </si>
  <si>
    <t>田井新・蔵之宮・中三倉堂・南陽・甘田</t>
  </si>
  <si>
    <t>中曽司</t>
  </si>
  <si>
    <t>大字田井・勝目・出・西坊城</t>
  </si>
  <si>
    <t>曽我・小綱</t>
  </si>
  <si>
    <t>奥田・秋吉・吉井</t>
  </si>
  <si>
    <t>曲川</t>
  </si>
  <si>
    <t>根成柿</t>
  </si>
  <si>
    <t>東坊城・雲梯・新堂</t>
  </si>
  <si>
    <t>今井・五井・忌部</t>
  </si>
  <si>
    <t>四条・大谷・慈明寺・寺田</t>
  </si>
  <si>
    <t>葛城ブロック</t>
  </si>
  <si>
    <t>吉田・古川・光陽</t>
  </si>
  <si>
    <t>今在家・染野・新在家・加守</t>
  </si>
  <si>
    <t>西池尻・川西</t>
  </si>
  <si>
    <t>當麻・勝根</t>
  </si>
  <si>
    <t>飛騨・上飛騨・別所・高殿</t>
  </si>
  <si>
    <t>兵家・竹内・長尾・木戸</t>
  </si>
  <si>
    <t>繩手・小房・南八木・兵部</t>
  </si>
  <si>
    <t>南市・八川</t>
  </si>
  <si>
    <t>大久保・四分・城殿・御坊・栄和・畝傍</t>
  </si>
  <si>
    <t>疋田・西室・東室・尺土</t>
  </si>
  <si>
    <t>田中・和田・菖蒲</t>
  </si>
  <si>
    <t>柿本・笛堂・北花内</t>
  </si>
  <si>
    <t>石川・大軽</t>
  </si>
  <si>
    <t>忍海・薑・新村・新町</t>
  </si>
  <si>
    <t>五条野</t>
  </si>
  <si>
    <t>中戸・辨之庄・北、南道穂</t>
  </si>
  <si>
    <t>見瀬・久米</t>
  </si>
  <si>
    <t>新庄・葛木・南藤井・大屋</t>
  </si>
  <si>
    <t>南妙法寺・白橿</t>
  </si>
  <si>
    <t>南花内・西辻・林堂</t>
  </si>
  <si>
    <t>マイタウン奈良 中和版「East」ポスティング注文書兼部数表</t>
  </si>
  <si>
    <t>中和版・East　ポスティング可能部数</t>
  </si>
  <si>
    <t>大和郡山ブロック</t>
  </si>
  <si>
    <t>田原本・川西・安堵・三宅ブロック</t>
  </si>
  <si>
    <t>矢田・千日・城</t>
  </si>
  <si>
    <t>字なし（駅周辺）</t>
  </si>
  <si>
    <t>矢田山</t>
  </si>
  <si>
    <t>八尾</t>
  </si>
  <si>
    <t>新・西田中</t>
  </si>
  <si>
    <t>新町・保津・十六面</t>
  </si>
  <si>
    <t>泉原</t>
  </si>
  <si>
    <t>薬王寺・三笠</t>
  </si>
  <si>
    <t>小泉北</t>
  </si>
  <si>
    <t>秦庄・新木・宮森</t>
  </si>
  <si>
    <t>小泉南</t>
  </si>
  <si>
    <t>小阪・阪手</t>
  </si>
  <si>
    <t>小泉東・小林西・小林</t>
  </si>
  <si>
    <t>唐古・西代・今里・鍵</t>
  </si>
  <si>
    <t>北西・南井・小南・豊浦</t>
  </si>
  <si>
    <t>千代・笠形</t>
  </si>
  <si>
    <t>今国府</t>
  </si>
  <si>
    <t>結崎</t>
  </si>
  <si>
    <t>額田部北・昭和</t>
  </si>
  <si>
    <t>下永・吐田</t>
  </si>
  <si>
    <t>馬司・池沢</t>
  </si>
  <si>
    <t>梅戸・唐院・保田</t>
  </si>
  <si>
    <t>筒井</t>
  </si>
  <si>
    <t>東安堵</t>
  </si>
  <si>
    <t>池之内・田中・満願寺</t>
  </si>
  <si>
    <t>窪田・岡崎・かしの木台</t>
  </si>
  <si>
    <t>南郡山（西）・城の台・冠山・藤原・永慶寺・城見</t>
  </si>
  <si>
    <t>西安堵・笠目</t>
  </si>
  <si>
    <t>城南・箕山・西岡・朝日</t>
  </si>
  <si>
    <t>石見・三河</t>
  </si>
  <si>
    <t>九条</t>
  </si>
  <si>
    <t>屏風・小柳</t>
  </si>
  <si>
    <t>北郡山・九条平野・城北・代官・植槻</t>
  </si>
  <si>
    <t>伴堂</t>
  </si>
  <si>
    <t>野垣内・西野垣内・材木・高田・高田口・矢田町通</t>
  </si>
  <si>
    <t>但馬・上但馬</t>
  </si>
  <si>
    <t>柳・柳1-6・南郡山（東）・東岡</t>
  </si>
  <si>
    <t>下三橋</t>
  </si>
  <si>
    <t>稗田・番条・若槻</t>
  </si>
  <si>
    <t>桜井ブロック</t>
  </si>
  <si>
    <t>芝・大泉</t>
  </si>
  <si>
    <t>三輪・金屋</t>
  </si>
  <si>
    <t>天理ブロック</t>
  </si>
  <si>
    <t>慈恩寺・朝倉台</t>
  </si>
  <si>
    <t>石上・田部・別所</t>
  </si>
  <si>
    <t>忍阪・赤尾・外山</t>
  </si>
  <si>
    <t>川原城・丹波市</t>
  </si>
  <si>
    <t>桜井</t>
  </si>
  <si>
    <t>守目堂・勾田・御経野・杣之内</t>
  </si>
  <si>
    <t>河西・浅古・上之宮</t>
  </si>
  <si>
    <t>田・西、東井戸堂</t>
  </si>
  <si>
    <t>吉備・大福</t>
  </si>
  <si>
    <t>田井庄・富堂</t>
  </si>
  <si>
    <t>西之宮</t>
  </si>
  <si>
    <t>指柳</t>
  </si>
  <si>
    <t>東新堂・新屋敷・上之庄</t>
  </si>
  <si>
    <t>前栽</t>
  </si>
  <si>
    <t>戒重・川合</t>
  </si>
  <si>
    <t>平等坊・岩室・荒蒔</t>
  </si>
  <si>
    <t>谷</t>
  </si>
  <si>
    <t>杉本・小路</t>
  </si>
  <si>
    <t>安倍</t>
  </si>
  <si>
    <t>中・二階堂上ノ庄</t>
  </si>
  <si>
    <t>粟殿</t>
  </si>
  <si>
    <t>嘉幡・二階堂北、南菅田</t>
  </si>
  <si>
    <t>庵治</t>
  </si>
  <si>
    <t>長柄・西長柄</t>
  </si>
  <si>
    <t>櫟本</t>
  </si>
  <si>
    <t>柳本</t>
  </si>
  <si>
    <t>配布号</t>
  </si>
  <si>
    <t>申込み締切</t>
  </si>
  <si>
    <t>マイタウン奈良　中和版・WEST</t>
  </si>
  <si>
    <t>5/6～12</t>
  </si>
  <si>
    <t>4/24（月）</t>
  </si>
  <si>
    <t>4/25（火）</t>
  </si>
  <si>
    <t>6/3～9</t>
  </si>
  <si>
    <t>5/29（月）</t>
  </si>
  <si>
    <t>5/30（火）</t>
  </si>
  <si>
    <t>7/8～14</t>
  </si>
  <si>
    <t>7/3（月）</t>
  </si>
  <si>
    <t>7/4（火）</t>
  </si>
  <si>
    <t>8/5～11</t>
  </si>
  <si>
    <t>7/31（月）</t>
  </si>
  <si>
    <t>8/1（火）</t>
  </si>
  <si>
    <t>9/2～8</t>
  </si>
  <si>
    <t>8/28（月）</t>
  </si>
  <si>
    <t>8/29（火）</t>
  </si>
  <si>
    <t>10/7～13</t>
  </si>
  <si>
    <t>10/2（月）</t>
  </si>
  <si>
    <t>10/3（火）</t>
  </si>
  <si>
    <t>11/4～10</t>
  </si>
  <si>
    <t>10/30（月）</t>
  </si>
  <si>
    <t>10/31（火）</t>
  </si>
  <si>
    <t>12/2～8</t>
  </si>
  <si>
    <t>11/27（月）</t>
  </si>
  <si>
    <t>11/28（火）</t>
  </si>
  <si>
    <t>マイタウン奈良　中和版・SOUTH</t>
  </si>
  <si>
    <t>5/13～19</t>
  </si>
  <si>
    <t>5/8（月）</t>
  </si>
  <si>
    <t>5/9（火）</t>
  </si>
  <si>
    <t>6/10～16</t>
  </si>
  <si>
    <t>6/5（月）</t>
  </si>
  <si>
    <t>6/6（火）</t>
  </si>
  <si>
    <t>7/15～21</t>
  </si>
  <si>
    <t>7/10（月）</t>
  </si>
  <si>
    <t>7/11（火）</t>
  </si>
  <si>
    <t>8/12～18</t>
  </si>
  <si>
    <t>8/7（月）</t>
  </si>
  <si>
    <t>8/8（火）</t>
  </si>
  <si>
    <t>9/9～15</t>
  </si>
  <si>
    <t>9/4（月）</t>
  </si>
  <si>
    <t>9/5（火）</t>
  </si>
  <si>
    <t>10/14～20</t>
  </si>
  <si>
    <t>10/6（金）</t>
  </si>
  <si>
    <t>10/10（火）</t>
  </si>
  <si>
    <t>11/11～17</t>
  </si>
  <si>
    <t>11/6（月）</t>
  </si>
  <si>
    <t>11/7（火）</t>
  </si>
  <si>
    <t>12/9～15</t>
  </si>
  <si>
    <t>12/4（月）</t>
  </si>
  <si>
    <t>12/5（火）</t>
  </si>
  <si>
    <t>マイタウン奈良　中和版・EAST</t>
  </si>
  <si>
    <t>5/20～26</t>
  </si>
  <si>
    <t>5/15（月）</t>
  </si>
  <si>
    <t>5/16（火）</t>
  </si>
  <si>
    <t>6/17～23</t>
  </si>
  <si>
    <t>6/12（月）</t>
  </si>
  <si>
    <t>6/13（火）</t>
  </si>
  <si>
    <t>7/22～28</t>
  </si>
  <si>
    <t>7/14（金）</t>
  </si>
  <si>
    <t>7/18（火）</t>
  </si>
  <si>
    <t>8/19～25</t>
  </si>
  <si>
    <t>8/14（月）</t>
  </si>
  <si>
    <t>8/15（火）</t>
  </si>
  <si>
    <t>9/16～22</t>
  </si>
  <si>
    <t>9/11（月）</t>
  </si>
  <si>
    <t>9/12（火）</t>
  </si>
  <si>
    <t>10/21～27</t>
  </si>
  <si>
    <t>10/16（月）</t>
  </si>
  <si>
    <t>10/17（火）</t>
  </si>
  <si>
    <t>11/18～24</t>
  </si>
  <si>
    <t>11/13（月）</t>
  </si>
  <si>
    <t>11/14（火）</t>
  </si>
  <si>
    <t>12/16～22</t>
  </si>
  <si>
    <t>12/11（月）</t>
  </si>
  <si>
    <t>12/12（火）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</si>
</sst>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76" formatCode="[&lt;&gt;1]\'&quot;赤&quot;\]General;[=1]&quot;○&quot;;General"/>
    <numFmt numFmtId="178" formatCode="_ * #,##0_ ;_ * \-#,##0_ ;_ * &quot;-&quot;??_ ;_ @_ "/>
  </numFmts>
  <fonts count="23">
    <font>
      <sz val="11"/>
      <color theme="1"/>
      <name val="ＭＳ Ｐゴシック"/>
      <charset val="134"/>
      <scheme val="minor"/>
    </font>
    <font>
      <sz val="11"/>
      <color theme="1"/>
      <name val="ＭＳ Ｐゴシック"/>
      <charset val="128"/>
      <scheme val="minor"/>
    </font>
    <font>
      <sz val="16"/>
      <color theme="1"/>
      <name val="ＭＳ Ｐゴシック"/>
      <charset val="128"/>
      <scheme val="minor"/>
    </font>
    <font>
      <b/>
      <sz val="18"/>
      <color theme="1"/>
      <name val="ＭＳ Ｐゴシック"/>
      <charset val="128"/>
      <scheme val="minor"/>
    </font>
    <font>
      <b/>
      <sz val="14"/>
      <color theme="1"/>
      <name val="ＭＳ Ｐゴシック"/>
      <charset val="128"/>
      <scheme val="minor"/>
    </font>
    <font>
      <sz val="6"/>
      <color theme="1"/>
      <name val="ＭＳ Ｐゴシック"/>
      <charset val="128"/>
      <scheme val="minor"/>
    </font>
    <font>
      <sz val="11"/>
      <color theme="1"/>
      <name val="ＭＳ Ｐゴシック"/>
      <charset val="128"/>
      <scheme val="major"/>
    </font>
    <font>
      <b/>
      <sz val="11"/>
      <name val="ＭＳ Ｐゴシック"/>
      <charset val="128"/>
      <scheme val="major"/>
    </font>
    <font>
      <sz val="11"/>
      <color theme="0" tint="-0.14996795556505021"/>
      <name val="ＭＳ Ｐゴシック"/>
      <charset val="128"/>
      <scheme val="major"/>
    </font>
    <font>
      <b/>
      <sz val="12"/>
      <name val="ＭＳ Ｐゴシック"/>
      <charset val="128"/>
      <scheme val="major"/>
    </font>
    <font>
      <b/>
      <sz val="12"/>
      <color theme="1"/>
      <name val="ＭＳ Ｐゴシック"/>
      <charset val="128"/>
      <scheme val="major"/>
    </font>
    <font>
      <b/>
      <sz val="12"/>
      <color theme="1"/>
      <name val="ＭＳ Ｐゴシック"/>
      <charset val="128"/>
      <scheme val="minor"/>
    </font>
    <font>
      <sz val="10"/>
      <color theme="1"/>
      <name val="ＭＳ Ｐゴシック"/>
      <charset val="128"/>
      <scheme val="minor"/>
    </font>
    <font>
      <sz val="8"/>
      <color theme="1"/>
      <name val="ＭＳ Ｐゴシック"/>
      <charset val="128"/>
      <scheme val="minor"/>
    </font>
    <font>
      <sz val="9"/>
      <name val="ＭＳ Ｐゴシック"/>
      <charset val="128"/>
    </font>
    <font>
      <sz val="11"/>
      <name val="ＭＳ Ｐゴシック"/>
      <charset val="128"/>
    </font>
    <font>
      <sz val="12"/>
      <name val="ＭＳ Ｐゴシック"/>
      <charset val="128"/>
    </font>
    <font>
      <sz val="8"/>
      <name val="ＭＳ Ｐゴシック"/>
      <charset val="128"/>
    </font>
    <font>
      <sz val="10"/>
      <name val="ＭＳ Ｐゴシック"/>
      <charset val="128"/>
    </font>
    <font>
      <sz val="9"/>
      <color indexed="8"/>
      <name val="ＭＳ Ｐゴシック"/>
      <charset val="128"/>
      <scheme val="minor"/>
    </font>
    <font>
      <sz val="9"/>
      <color theme="1"/>
      <name val="ＭＳ Ｐゴシック"/>
      <charset val="128"/>
      <scheme val="minor"/>
    </font>
    <font>
      <sz val="9"/>
      <color rgb="FF000000"/>
      <name val="Meiryo UI"/>
      <family val="2"/>
      <charset val="128"/>
    </font>
    <font>
      <sz val="6"/>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9" tint="0.79995117038483843"/>
        <bgColor indexed="64"/>
      </patternFill>
    </fill>
  </fills>
  <borders count="72">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auto="1"/>
      </left>
      <right style="thin">
        <color auto="1"/>
      </right>
      <top style="medium">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rgb="FFFFC000"/>
      </left>
      <right/>
      <top style="medium">
        <color rgb="FFFFC000"/>
      </top>
      <bottom style="medium">
        <color rgb="FFFFC000"/>
      </bottom>
      <diagonal/>
    </border>
    <border>
      <left/>
      <right/>
      <top style="medium">
        <color rgb="FFFFC000"/>
      </top>
      <bottom style="medium">
        <color rgb="FFFFC000"/>
      </bottom>
      <diagonal/>
    </border>
    <border>
      <left/>
      <right style="medium">
        <color rgb="FFFFC000"/>
      </right>
      <top style="medium">
        <color rgb="FFFFC000"/>
      </top>
      <bottom style="medium">
        <color rgb="FFFFC000"/>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style="thin">
        <color auto="1"/>
      </left>
      <right style="thin">
        <color auto="1"/>
      </right>
      <top/>
      <bottom style="hair">
        <color auto="1"/>
      </bottom>
      <diagonal/>
    </border>
    <border>
      <left/>
      <right style="thin">
        <color auto="1"/>
      </right>
      <top/>
      <bottom style="hair">
        <color auto="1"/>
      </bottom>
      <diagonal/>
    </border>
    <border>
      <left style="thin">
        <color auto="1"/>
      </left>
      <right/>
      <top style="hair">
        <color auto="1"/>
      </top>
      <bottom style="hair">
        <color auto="1"/>
      </bottom>
      <diagonal/>
    </border>
    <border>
      <left style="thin">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diagonal/>
    </border>
    <border>
      <left style="thin">
        <color auto="1"/>
      </left>
      <right style="hair">
        <color auto="1"/>
      </right>
      <top style="hair">
        <color auto="1"/>
      </top>
      <bottom/>
      <diagonal/>
    </border>
    <border>
      <left style="hair">
        <color auto="1"/>
      </left>
      <right/>
      <top style="hair">
        <color auto="1"/>
      </top>
      <bottom/>
      <diagonal/>
    </border>
    <border>
      <left style="thin">
        <color auto="1"/>
      </left>
      <right style="thin">
        <color auto="1"/>
      </right>
      <top style="hair">
        <color auto="1"/>
      </top>
      <bottom/>
      <diagonal/>
    </border>
    <border>
      <left/>
      <right style="thin">
        <color auto="1"/>
      </right>
      <top style="hair">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bottom/>
      <diagonal/>
    </border>
    <border>
      <left/>
      <right style="medium">
        <color auto="1"/>
      </right>
      <top/>
      <bottom style="thin">
        <color auto="1"/>
      </bottom>
      <diagonal/>
    </border>
    <border>
      <left style="medium">
        <color rgb="FFFFC000"/>
      </left>
      <right style="medium">
        <color rgb="FFFFC000"/>
      </right>
      <top style="medium">
        <color rgb="FFFFC000"/>
      </top>
      <bottom/>
      <diagonal/>
    </border>
    <border>
      <left style="medium">
        <color rgb="FFFFC000"/>
      </left>
      <right style="medium">
        <color rgb="FFFFC000"/>
      </right>
      <top/>
      <bottom style="medium">
        <color rgb="FFFFC000"/>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hair">
        <color auto="1"/>
      </left>
      <right style="thin">
        <color auto="1"/>
      </right>
      <top/>
      <bottom style="hair">
        <color auto="1"/>
      </bottom>
      <diagonal/>
    </border>
    <border>
      <left/>
      <right/>
      <top/>
      <bottom style="hair">
        <color auto="1"/>
      </bottom>
      <diagonal/>
    </border>
    <border>
      <left style="hair">
        <color auto="1"/>
      </left>
      <right style="thin">
        <color auto="1"/>
      </right>
      <top style="hair">
        <color auto="1"/>
      </top>
      <bottom style="hair">
        <color auto="1"/>
      </bottom>
      <diagonal/>
    </border>
    <border>
      <left/>
      <right/>
      <top style="hair">
        <color auto="1"/>
      </top>
      <bottom style="hair">
        <color auto="1"/>
      </bottom>
      <diagonal/>
    </border>
    <border>
      <left style="hair">
        <color auto="1"/>
      </left>
      <right style="thin">
        <color auto="1"/>
      </right>
      <top style="hair">
        <color auto="1"/>
      </top>
      <bottom/>
      <diagonal/>
    </border>
    <border>
      <left/>
      <right/>
      <top style="hair">
        <color auto="1"/>
      </top>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hair">
        <color auto="1"/>
      </top>
      <bottom style="thin">
        <color auto="1"/>
      </bottom>
      <diagonal/>
    </border>
  </borders>
  <cellStyleXfs count="3">
    <xf numFmtId="0" fontId="0" fillId="0" borderId="0">
      <alignment vertical="center"/>
    </xf>
    <xf numFmtId="43" fontId="1" fillId="0" borderId="0" applyFont="0" applyFill="0" applyBorder="0" applyAlignment="0" applyProtection="0">
      <alignment vertical="center"/>
    </xf>
    <xf numFmtId="178" fontId="1" fillId="0" borderId="0" applyFont="0" applyFill="0" applyBorder="0" applyAlignment="0" applyProtection="0">
      <alignment vertical="center"/>
    </xf>
  </cellStyleXfs>
  <cellXfs count="197">
    <xf numFmtId="0" fontId="0" fillId="0" borderId="0" xfId="0">
      <alignment vertical="center"/>
    </xf>
    <xf numFmtId="0" fontId="0" fillId="0" borderId="0" xfId="0" applyAlignment="1">
      <alignment horizontal="center" vertical="center"/>
    </xf>
    <xf numFmtId="31" fontId="0" fillId="0" borderId="0" xfId="0" applyNumberFormat="1">
      <alignment vertical="center"/>
    </xf>
    <xf numFmtId="0" fontId="0" fillId="2" borderId="1" xfId="0" applyFill="1" applyBorder="1" applyAlignment="1">
      <alignment horizontal="center" vertical="center"/>
    </xf>
    <xf numFmtId="31"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0" borderId="1" xfId="0" applyFont="1" applyBorder="1" applyAlignment="1">
      <alignment horizontal="left" vertical="center"/>
    </xf>
    <xf numFmtId="31" fontId="1" fillId="0" borderId="1" xfId="0" applyNumberFormat="1" applyFont="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2" fillId="0" borderId="0" xfId="0" applyFont="1">
      <alignment vertical="center"/>
    </xf>
    <xf numFmtId="0" fontId="0" fillId="0" borderId="0" xfId="0" applyAlignment="1">
      <alignment vertical="center" shrinkToFit="1"/>
    </xf>
    <xf numFmtId="0" fontId="4" fillId="0" borderId="0" xfId="0" applyFont="1" applyAlignment="1">
      <alignment horizontal="center" vertical="center"/>
    </xf>
    <xf numFmtId="0" fontId="5" fillId="0" borderId="0" xfId="0" applyFont="1" applyAlignment="1">
      <alignment horizontal="left" vertical="center"/>
    </xf>
    <xf numFmtId="0" fontId="12" fillId="2" borderId="25" xfId="0" applyFont="1" applyFill="1" applyBorder="1" applyAlignment="1">
      <alignment horizontal="center" vertical="center" shrinkToFit="1"/>
    </xf>
    <xf numFmtId="0" fontId="13" fillId="2" borderId="1" xfId="0" applyFont="1" applyFill="1" applyBorder="1" applyAlignment="1">
      <alignment horizontal="center" vertical="center" shrinkToFit="1"/>
    </xf>
    <xf numFmtId="0" fontId="13" fillId="2" borderId="26" xfId="0" applyFont="1" applyFill="1" applyBorder="1" applyAlignment="1">
      <alignment horizontal="center" vertical="center" shrinkToFit="1"/>
    </xf>
    <xf numFmtId="0" fontId="1" fillId="0" borderId="27" xfId="0" applyFont="1" applyBorder="1" applyAlignment="1">
      <alignment horizontal="center" vertical="center" shrinkToFit="1"/>
    </xf>
    <xf numFmtId="0" fontId="1" fillId="0" borderId="30" xfId="2" applyNumberFormat="1" applyFont="1" applyFill="1" applyBorder="1" applyAlignment="1">
      <alignment horizontal="right" vertical="center" shrinkToFit="1"/>
    </xf>
    <xf numFmtId="176" fontId="14" fillId="3" borderId="31" xfId="1" applyNumberFormat="1" applyFont="1" applyFill="1" applyBorder="1" applyAlignment="1">
      <alignment horizontal="center" vertical="center" shrinkToFit="1"/>
    </xf>
    <xf numFmtId="0" fontId="15" fillId="0" borderId="31" xfId="1" applyNumberFormat="1" applyFont="1" applyFill="1" applyBorder="1" applyAlignment="1">
      <alignment vertical="center" shrinkToFit="1"/>
    </xf>
    <xf numFmtId="0" fontId="1" fillId="0" borderId="32" xfId="0" applyFont="1" applyBorder="1" applyAlignment="1">
      <alignment horizontal="center" vertical="center" shrinkToFit="1"/>
    </xf>
    <xf numFmtId="0" fontId="1" fillId="0" borderId="35" xfId="2" applyNumberFormat="1" applyFont="1" applyFill="1" applyBorder="1" applyAlignment="1">
      <alignment horizontal="right" vertical="center" shrinkToFit="1"/>
    </xf>
    <xf numFmtId="176" fontId="14" fillId="3" borderId="36" xfId="1" applyNumberFormat="1" applyFont="1" applyFill="1" applyBorder="1" applyAlignment="1">
      <alignment horizontal="center" vertical="center" shrinkToFit="1"/>
    </xf>
    <xf numFmtId="0" fontId="15" fillId="0" borderId="36" xfId="1" applyNumberFormat="1" applyFont="1" applyFill="1" applyBorder="1" applyAlignment="1">
      <alignment vertical="center" shrinkToFit="1"/>
    </xf>
    <xf numFmtId="0" fontId="1" fillId="0" borderId="37" xfId="0" applyFont="1" applyBorder="1" applyAlignment="1">
      <alignment horizontal="center" vertical="center" shrinkToFit="1"/>
    </xf>
    <xf numFmtId="0" fontId="1" fillId="2" borderId="25" xfId="0" applyFont="1" applyFill="1" applyBorder="1" applyAlignment="1">
      <alignment horizontal="center" vertical="center" shrinkToFit="1"/>
    </xf>
    <xf numFmtId="0" fontId="0" fillId="0" borderId="0" xfId="0" applyAlignment="1">
      <alignment horizontal="center" vertical="center" shrinkToFit="1"/>
    </xf>
    <xf numFmtId="0" fontId="1" fillId="0" borderId="40" xfId="2" applyNumberFormat="1" applyFont="1" applyFill="1" applyBorder="1" applyAlignment="1">
      <alignment horizontal="right" vertical="center" shrinkToFit="1"/>
    </xf>
    <xf numFmtId="176" fontId="14" fillId="3" borderId="41" xfId="1" applyNumberFormat="1" applyFont="1" applyFill="1" applyBorder="1" applyAlignment="1">
      <alignment horizontal="center" vertical="center" shrinkToFit="1"/>
    </xf>
    <xf numFmtId="0" fontId="15" fillId="0" borderId="41" xfId="1" applyNumberFormat="1" applyFont="1" applyFill="1" applyBorder="1" applyAlignment="1">
      <alignment vertical="center" shrinkToFit="1"/>
    </xf>
    <xf numFmtId="0" fontId="1" fillId="2" borderId="1" xfId="2" applyNumberFormat="1" applyFont="1" applyFill="1" applyBorder="1" applyAlignment="1">
      <alignment horizontal="right" vertical="center" shrinkToFit="1"/>
    </xf>
    <xf numFmtId="0" fontId="1" fillId="2" borderId="26" xfId="2" applyNumberFormat="1" applyFont="1" applyFill="1" applyBorder="1" applyAlignment="1">
      <alignment horizontal="right" vertical="center" shrinkToFit="1"/>
    </xf>
    <xf numFmtId="0" fontId="1" fillId="0" borderId="32" xfId="0" applyFont="1" applyBorder="1" applyAlignment="1">
      <alignment horizontal="center" vertical="center"/>
    </xf>
    <xf numFmtId="0" fontId="1" fillId="0" borderId="35" xfId="2" applyNumberFormat="1" applyFont="1" applyFill="1" applyBorder="1" applyAlignment="1">
      <alignment horizontal="right" vertical="center"/>
    </xf>
    <xf numFmtId="0" fontId="15" fillId="0" borderId="36" xfId="1" applyNumberFormat="1" applyFont="1" applyFill="1" applyBorder="1" applyAlignment="1">
      <alignment vertical="center"/>
    </xf>
    <xf numFmtId="0" fontId="15" fillId="0" borderId="0" xfId="0" applyFont="1">
      <alignment vertical="center"/>
    </xf>
    <xf numFmtId="0" fontId="1" fillId="0" borderId="37" xfId="0" applyFont="1" applyBorder="1" applyAlignment="1">
      <alignment horizontal="center" vertical="center"/>
    </xf>
    <xf numFmtId="0" fontId="1" fillId="0" borderId="40" xfId="2" applyNumberFormat="1" applyFont="1" applyFill="1" applyBorder="1" applyAlignment="1">
      <alignment horizontal="right" vertical="center"/>
    </xf>
    <xf numFmtId="0" fontId="15" fillId="0" borderId="41" xfId="1" applyNumberFormat="1" applyFont="1" applyFill="1" applyBorder="1" applyAlignment="1">
      <alignment vertical="center"/>
    </xf>
    <xf numFmtId="0" fontId="13" fillId="0" borderId="0" xfId="0" applyFont="1" applyAlignment="1">
      <alignment horizontal="left" vertical="center"/>
    </xf>
    <xf numFmtId="0" fontId="1" fillId="2" borderId="25" xfId="0" applyFont="1" applyFill="1" applyBorder="1" applyAlignment="1">
      <alignment horizontal="center" vertical="center"/>
    </xf>
    <xf numFmtId="0" fontId="1" fillId="2" borderId="1" xfId="2" applyNumberFormat="1" applyFont="1" applyFill="1" applyBorder="1" applyAlignment="1">
      <alignment horizontal="right" vertical="center"/>
    </xf>
    <xf numFmtId="0" fontId="1" fillId="2" borderId="26" xfId="2" applyNumberFormat="1" applyFont="1" applyFill="1" applyBorder="1" applyAlignment="1">
      <alignment horizontal="right" vertical="center"/>
    </xf>
    <xf numFmtId="0" fontId="16" fillId="0" borderId="0" xfId="0" applyFont="1">
      <alignment vertical="center"/>
    </xf>
    <xf numFmtId="176" fontId="14" fillId="3" borderId="1" xfId="1" applyNumberFormat="1" applyFont="1" applyFill="1" applyBorder="1" applyAlignment="1">
      <alignment horizontal="center" vertical="center" shrinkToFit="1"/>
    </xf>
    <xf numFmtId="0" fontId="17" fillId="0" borderId="0" xfId="0" applyFont="1">
      <alignment vertical="center"/>
    </xf>
    <xf numFmtId="0" fontId="18" fillId="0" borderId="0" xfId="0" applyFont="1" applyAlignment="1">
      <alignment horizontal="center" vertical="center"/>
    </xf>
    <xf numFmtId="0" fontId="18" fillId="0" borderId="0" xfId="0" applyFont="1">
      <alignment vertical="center"/>
    </xf>
    <xf numFmtId="0" fontId="13" fillId="2" borderId="19" xfId="0" applyFont="1" applyFill="1" applyBorder="1" applyAlignment="1">
      <alignment horizontal="center" vertical="center" shrinkToFit="1"/>
    </xf>
    <xf numFmtId="0" fontId="1" fillId="0" borderId="54" xfId="2" applyNumberFormat="1" applyFont="1" applyFill="1" applyBorder="1" applyAlignment="1">
      <alignment horizontal="right" vertical="center" shrinkToFit="1"/>
    </xf>
    <xf numFmtId="176" fontId="14" fillId="3" borderId="30" xfId="1" applyNumberFormat="1" applyFont="1" applyFill="1" applyBorder="1" applyAlignment="1">
      <alignment horizontal="center" vertical="center" shrinkToFit="1"/>
    </xf>
    <xf numFmtId="0" fontId="1" fillId="0" borderId="56" xfId="2" applyNumberFormat="1" applyFont="1" applyFill="1" applyBorder="1" applyAlignment="1">
      <alignment horizontal="right" vertical="center" shrinkToFit="1"/>
    </xf>
    <xf numFmtId="176" fontId="14" fillId="3" borderId="35" xfId="1" applyNumberFormat="1" applyFont="1" applyFill="1" applyBorder="1" applyAlignment="1">
      <alignment horizontal="center" vertical="center" shrinkToFit="1"/>
    </xf>
    <xf numFmtId="0" fontId="1" fillId="0" borderId="29" xfId="0" applyFont="1" applyBorder="1" applyAlignment="1">
      <alignment horizontal="center" vertical="center" shrinkToFit="1"/>
    </xf>
    <xf numFmtId="0" fontId="1" fillId="0" borderId="34" xfId="0" applyFont="1" applyBorder="1" applyAlignment="1">
      <alignment horizontal="center" vertical="center" shrinkToFit="1"/>
    </xf>
    <xf numFmtId="0" fontId="1" fillId="0" borderId="58" xfId="2" applyNumberFormat="1" applyFont="1" applyFill="1" applyBorder="1" applyAlignment="1">
      <alignment horizontal="right" vertical="center" shrinkToFit="1"/>
    </xf>
    <xf numFmtId="176" fontId="14" fillId="3" borderId="40" xfId="1" applyNumberFormat="1" applyFont="1" applyFill="1" applyBorder="1" applyAlignment="1">
      <alignment horizontal="center" vertical="center" shrinkToFit="1"/>
    </xf>
    <xf numFmtId="0" fontId="1" fillId="0" borderId="39" xfId="0" applyFont="1" applyBorder="1" applyAlignment="1">
      <alignment horizontal="center" vertical="center" shrinkToFit="1"/>
    </xf>
    <xf numFmtId="0" fontId="1" fillId="2" borderId="19" xfId="2" applyNumberFormat="1" applyFont="1" applyFill="1" applyBorder="1" applyAlignment="1">
      <alignment horizontal="right" vertical="center" shrinkToFit="1"/>
    </xf>
    <xf numFmtId="0" fontId="15" fillId="0" borderId="59" xfId="1" applyNumberFormat="1" applyFont="1" applyFill="1" applyBorder="1" applyAlignment="1">
      <alignment vertical="center" shrinkToFit="1"/>
    </xf>
    <xf numFmtId="0" fontId="15" fillId="0" borderId="60" xfId="1" applyNumberFormat="1" applyFont="1" applyFill="1" applyBorder="1" applyAlignment="1">
      <alignment vertical="center" shrinkToFit="1"/>
    </xf>
    <xf numFmtId="0" fontId="15" fillId="0" borderId="61" xfId="1" applyNumberFormat="1" applyFont="1" applyFill="1" applyBorder="1" applyAlignment="1">
      <alignment vertical="center" shrinkToFit="1"/>
    </xf>
    <xf numFmtId="0" fontId="12" fillId="2" borderId="1" xfId="0" applyFont="1" applyFill="1" applyBorder="1" applyAlignment="1">
      <alignment horizontal="center" vertical="center" shrinkToFit="1"/>
    </xf>
    <xf numFmtId="0" fontId="13" fillId="2" borderId="62" xfId="0" applyFont="1" applyFill="1" applyBorder="1" applyAlignment="1">
      <alignment horizontal="center" vertical="center" shrinkToFit="1"/>
    </xf>
    <xf numFmtId="0" fontId="1" fillId="0" borderId="63" xfId="0" applyFont="1" applyBorder="1" applyAlignment="1">
      <alignment horizontal="center" vertical="center" shrinkToFit="1"/>
    </xf>
    <xf numFmtId="0" fontId="1" fillId="0" borderId="65" xfId="2" applyNumberFormat="1" applyFont="1" applyFill="1" applyBorder="1" applyAlignment="1">
      <alignment horizontal="right" vertical="center" shrinkToFit="1"/>
    </xf>
    <xf numFmtId="176" fontId="14" fillId="3" borderId="66" xfId="1" applyNumberFormat="1" applyFont="1" applyFill="1" applyBorder="1" applyAlignment="1">
      <alignment horizontal="center" vertical="center" shrinkToFit="1"/>
    </xf>
    <xf numFmtId="0" fontId="15" fillId="0" borderId="31" xfId="1" applyNumberFormat="1" applyFont="1" applyFill="1" applyBorder="1" applyAlignment="1">
      <alignment vertical="center"/>
    </xf>
    <xf numFmtId="0" fontId="1" fillId="0" borderId="62" xfId="0" applyFont="1" applyBorder="1" applyAlignment="1">
      <alignment horizontal="center" vertical="center" shrinkToFit="1"/>
    </xf>
    <xf numFmtId="0" fontId="1" fillId="0" borderId="35" xfId="0" applyFont="1" applyBorder="1" applyAlignment="1">
      <alignment horizontal="center" vertical="center" shrinkToFit="1"/>
    </xf>
    <xf numFmtId="0" fontId="1" fillId="0" borderId="67" xfId="0" applyFont="1" applyBorder="1" applyAlignment="1">
      <alignment horizontal="center" vertical="center" shrinkToFit="1"/>
    </xf>
    <xf numFmtId="0" fontId="1" fillId="0" borderId="68" xfId="0" applyFont="1" applyBorder="1" applyAlignment="1">
      <alignment horizontal="center" vertical="center" shrinkToFit="1"/>
    </xf>
    <xf numFmtId="0" fontId="1" fillId="2" borderId="1" xfId="0" applyFont="1" applyFill="1" applyBorder="1" applyAlignment="1">
      <alignment horizontal="center" vertical="center" shrinkToFit="1"/>
    </xf>
    <xf numFmtId="0" fontId="1" fillId="0" borderId="47" xfId="0" applyFont="1" applyBorder="1" applyAlignment="1">
      <alignment horizontal="center" vertical="center" shrinkToFit="1"/>
    </xf>
    <xf numFmtId="0" fontId="1" fillId="0" borderId="0" xfId="2" applyNumberFormat="1" applyFont="1" applyFill="1" applyBorder="1" applyAlignment="1">
      <alignment horizontal="right" vertical="center" shrinkToFit="1"/>
    </xf>
    <xf numFmtId="0" fontId="15" fillId="0" borderId="69" xfId="1" applyNumberFormat="1" applyFont="1" applyFill="1" applyBorder="1" applyAlignment="1">
      <alignment vertical="center"/>
    </xf>
    <xf numFmtId="0" fontId="1" fillId="0" borderId="70" xfId="0" applyFont="1" applyBorder="1" applyAlignment="1">
      <alignment horizontal="center" vertical="center" shrinkToFit="1"/>
    </xf>
    <xf numFmtId="0" fontId="1" fillId="0" borderId="16" xfId="2" applyNumberFormat="1" applyFont="1" applyFill="1" applyBorder="1" applyAlignment="1">
      <alignment horizontal="right" vertical="center" shrinkToFit="1"/>
    </xf>
    <xf numFmtId="176" fontId="14" fillId="3" borderId="68" xfId="1" applyNumberFormat="1" applyFont="1" applyFill="1" applyBorder="1" applyAlignment="1">
      <alignment horizontal="center" vertical="center" shrinkToFit="1"/>
    </xf>
    <xf numFmtId="0" fontId="1" fillId="2" borderId="68" xfId="2" applyNumberFormat="1" applyFont="1" applyFill="1" applyBorder="1" applyAlignment="1">
      <alignment horizontal="right" vertical="center" shrinkToFit="1"/>
    </xf>
    <xf numFmtId="0" fontId="1" fillId="0" borderId="45" xfId="2" applyNumberFormat="1" applyFont="1" applyFill="1" applyBorder="1" applyAlignment="1">
      <alignment horizontal="right" vertical="center" shrinkToFit="1"/>
    </xf>
    <xf numFmtId="176" fontId="14" fillId="3" borderId="62" xfId="1" applyNumberFormat="1" applyFont="1" applyFill="1" applyBorder="1" applyAlignment="1">
      <alignment horizontal="center" vertical="center" shrinkToFit="1"/>
    </xf>
    <xf numFmtId="0" fontId="1" fillId="0" borderId="32" xfId="2" applyNumberFormat="1" applyFont="1" applyFill="1" applyBorder="1" applyAlignment="1">
      <alignment horizontal="right" vertical="center" shrinkToFit="1"/>
    </xf>
    <xf numFmtId="0" fontId="1" fillId="0" borderId="47" xfId="2" applyNumberFormat="1" applyFont="1" applyFill="1" applyBorder="1" applyAlignment="1">
      <alignment horizontal="right" vertical="center" shrinkToFit="1"/>
    </xf>
    <xf numFmtId="176" fontId="14" fillId="3" borderId="67" xfId="1" applyNumberFormat="1" applyFont="1" applyFill="1" applyBorder="1" applyAlignment="1">
      <alignment horizontal="center" vertical="center" shrinkToFit="1"/>
    </xf>
    <xf numFmtId="0" fontId="1" fillId="0" borderId="70" xfId="2" applyNumberFormat="1" applyFont="1" applyFill="1" applyBorder="1" applyAlignment="1">
      <alignment horizontal="right" vertical="center" shrinkToFit="1"/>
    </xf>
    <xf numFmtId="176" fontId="14" fillId="3" borderId="71" xfId="1" applyNumberFormat="1" applyFont="1" applyFill="1" applyBorder="1" applyAlignment="1">
      <alignment horizontal="center" vertical="center" shrinkToFit="1"/>
    </xf>
    <xf numFmtId="0" fontId="1" fillId="2" borderId="68" xfId="2" applyNumberFormat="1" applyFont="1" applyFill="1" applyBorder="1" applyAlignment="1">
      <alignment horizontal="right" vertical="center"/>
    </xf>
    <xf numFmtId="0" fontId="3" fillId="0" borderId="0" xfId="0" applyFont="1" applyAlignment="1">
      <alignment horizontal="center" vertical="center"/>
    </xf>
    <xf numFmtId="0" fontId="20" fillId="0" borderId="0" xfId="0" applyFont="1" applyAlignment="1">
      <alignment horizontal="right" vertical="center"/>
    </xf>
    <xf numFmtId="0" fontId="1" fillId="0" borderId="45" xfId="0" applyFont="1" applyBorder="1" applyAlignment="1">
      <alignment horizontal="center" vertical="center" wrapText="1"/>
    </xf>
    <xf numFmtId="0" fontId="0" fillId="0" borderId="15" xfId="0" applyBorder="1" applyAlignment="1">
      <alignment horizontal="center" vertical="center" wrapText="1"/>
    </xf>
    <xf numFmtId="0" fontId="0" fillId="0" borderId="46" xfId="0" applyBorder="1" applyAlignment="1">
      <alignment horizontal="center" vertical="center" wrapText="1"/>
    </xf>
    <xf numFmtId="0" fontId="1" fillId="0" borderId="47" xfId="0" applyFont="1" applyBorder="1" applyAlignment="1">
      <alignment horizontal="center" vertical="center"/>
    </xf>
    <xf numFmtId="0" fontId="0" fillId="0" borderId="16" xfId="0" applyBorder="1" applyAlignment="1">
      <alignment horizontal="center" vertical="center"/>
    </xf>
    <xf numFmtId="0" fontId="0" fillId="0" borderId="48" xfId="0"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6" xfId="0" applyFont="1" applyBorder="1" applyAlignment="1">
      <alignment horizontal="center" vertical="center"/>
    </xf>
    <xf numFmtId="178" fontId="1" fillId="0" borderId="19" xfId="2" applyFont="1" applyFill="1" applyBorder="1" applyAlignment="1">
      <alignment horizontal="center" vertical="center"/>
    </xf>
    <xf numFmtId="178" fontId="1" fillId="0" borderId="51" xfId="2" applyFont="1" applyFill="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0" xfId="0" applyFont="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178" fontId="4" fillId="0" borderId="24" xfId="0" applyNumberFormat="1" applyFont="1" applyBorder="1" applyAlignment="1">
      <alignment horizontal="center" vertical="center"/>
    </xf>
    <xf numFmtId="0" fontId="4" fillId="0" borderId="52" xfId="0" applyFont="1" applyBorder="1" applyAlignment="1">
      <alignment horizontal="center" vertical="center"/>
    </xf>
    <xf numFmtId="0" fontId="12" fillId="2" borderId="25" xfId="0" applyFont="1" applyFill="1" applyBorder="1" applyAlignment="1">
      <alignment horizontal="left" vertical="center" shrinkToFit="1"/>
    </xf>
    <xf numFmtId="0" fontId="12" fillId="2" borderId="26" xfId="0" applyFont="1" applyFill="1" applyBorder="1" applyAlignment="1">
      <alignment horizontal="left" vertical="center" shrinkToFit="1"/>
    </xf>
    <xf numFmtId="0" fontId="0" fillId="0" borderId="26" xfId="0" applyBorder="1" applyAlignment="1">
      <alignment horizontal="left" vertical="center" shrinkToFit="1"/>
    </xf>
    <xf numFmtId="0" fontId="1" fillId="0" borderId="63" xfId="0" applyFont="1" applyBorder="1" applyAlignment="1">
      <alignment horizontal="left" vertical="center" shrinkToFit="1"/>
    </xf>
    <xf numFmtId="0" fontId="0" fillId="0" borderId="64" xfId="0" applyBorder="1" applyAlignment="1">
      <alignment horizontal="left" vertical="center" shrinkToFit="1"/>
    </xf>
    <xf numFmtId="0" fontId="1" fillId="0" borderId="45" xfId="0" applyFont="1" applyBorder="1" applyAlignment="1">
      <alignment horizontal="left" vertical="center" shrinkToFit="1"/>
    </xf>
    <xf numFmtId="0" fontId="0" fillId="0" borderId="17" xfId="0" applyBorder="1" applyAlignment="1">
      <alignment horizontal="left" vertical="center" shrinkToFit="1"/>
    </xf>
    <xf numFmtId="0" fontId="1" fillId="0" borderId="27" xfId="0" applyFont="1" applyBorder="1" applyAlignment="1">
      <alignment horizontal="left" vertical="center" shrinkToFit="1"/>
    </xf>
    <xf numFmtId="0" fontId="0" fillId="0" borderId="31" xfId="0" applyBorder="1" applyAlignment="1">
      <alignment horizontal="left" vertical="center" shrinkToFit="1"/>
    </xf>
    <xf numFmtId="0" fontId="1" fillId="0" borderId="32" xfId="0" applyFont="1" applyBorder="1" applyAlignment="1">
      <alignment horizontal="left" vertical="center" shrinkToFit="1"/>
    </xf>
    <xf numFmtId="0" fontId="0" fillId="0" borderId="36" xfId="0" applyBorder="1" applyAlignment="1">
      <alignment horizontal="left" vertical="center" shrinkToFit="1"/>
    </xf>
    <xf numFmtId="0" fontId="1" fillId="0" borderId="47" xfId="0" applyFont="1" applyBorder="1" applyAlignment="1">
      <alignment horizontal="left" vertical="center" shrinkToFit="1"/>
    </xf>
    <xf numFmtId="0" fontId="0" fillId="0" borderId="69" xfId="0" applyBorder="1" applyAlignment="1">
      <alignment horizontal="left" vertical="center" shrinkToFit="1"/>
    </xf>
    <xf numFmtId="0" fontId="1" fillId="0" borderId="70" xfId="0" applyFont="1" applyBorder="1" applyAlignment="1">
      <alignment horizontal="left" vertical="center" shrinkToFit="1"/>
    </xf>
    <xf numFmtId="0" fontId="0" fillId="0" borderId="9" xfId="0" applyBorder="1" applyAlignment="1">
      <alignment horizontal="left" vertical="center" shrinkToFit="1"/>
    </xf>
    <xf numFmtId="0" fontId="1" fillId="2" borderId="25" xfId="0" applyFont="1" applyFill="1" applyBorder="1" applyAlignment="1">
      <alignment horizontal="left" vertical="center" shrinkToFit="1"/>
    </xf>
    <xf numFmtId="0" fontId="1" fillId="0" borderId="37" xfId="0" applyFont="1" applyBorder="1" applyAlignment="1">
      <alignment horizontal="left" vertical="center" shrinkToFit="1"/>
    </xf>
    <xf numFmtId="0" fontId="0" fillId="0" borderId="41" xfId="0" applyBorder="1" applyAlignment="1">
      <alignment horizontal="left" vertical="center" shrinkToFit="1"/>
    </xf>
    <xf numFmtId="0" fontId="0" fillId="0" borderId="19" xfId="0" applyBorder="1" applyAlignment="1">
      <alignment horizontal="left" vertical="center" shrinkToFit="1"/>
    </xf>
    <xf numFmtId="0" fontId="1" fillId="0" borderId="9" xfId="0" applyFont="1" applyBorder="1" applyAlignment="1">
      <alignment horizontal="left" vertical="center" shrinkToFit="1"/>
    </xf>
    <xf numFmtId="0" fontId="0" fillId="0" borderId="19" xfId="0" applyBorder="1" applyAlignment="1">
      <alignment horizontal="left" vertical="center"/>
    </xf>
    <xf numFmtId="0" fontId="8" fillId="0" borderId="6" xfId="0" applyFont="1" applyBorder="1" applyAlignment="1">
      <alignment horizontal="center" vertical="center"/>
    </xf>
    <xf numFmtId="0" fontId="8" fillId="0" borderId="12" xfId="0" applyFont="1" applyBorder="1" applyAlignment="1">
      <alignment horizontal="center" vertical="center"/>
    </xf>
    <xf numFmtId="0" fontId="7" fillId="0" borderId="6" xfId="0" applyFont="1" applyBorder="1" applyAlignment="1">
      <alignment horizontal="center" vertical="center" shrinkToFit="1"/>
    </xf>
    <xf numFmtId="0" fontId="7" fillId="0" borderId="12" xfId="0" applyFont="1" applyBorder="1" applyAlignment="1">
      <alignment horizontal="center" vertical="center" shrinkToFit="1"/>
    </xf>
    <xf numFmtId="0" fontId="0" fillId="0" borderId="42" xfId="0" applyBorder="1" applyAlignment="1">
      <alignment horizontal="center" vertical="center"/>
    </xf>
    <xf numFmtId="0" fontId="0" fillId="0" borderId="1" xfId="0" applyBorder="1" applyAlignment="1">
      <alignment horizontal="center" vertical="center"/>
    </xf>
    <xf numFmtId="0" fontId="0" fillId="0" borderId="49" xfId="0" applyBorder="1" applyAlignment="1">
      <alignment horizontal="center" vertical="center" shrinkToFit="1"/>
    </xf>
    <xf numFmtId="0" fontId="0" fillId="0" borderId="50" xfId="0" applyBorder="1" applyAlignment="1">
      <alignment horizontal="center" vertical="center" shrinkToFit="1"/>
    </xf>
    <xf numFmtId="0" fontId="1" fillId="0" borderId="42"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6" xfId="0" applyFont="1" applyBorder="1" applyAlignment="1">
      <alignment horizontal="center" vertical="center" shrinkToFit="1"/>
    </xf>
    <xf numFmtId="0" fontId="1" fillId="0" borderId="7" xfId="0" applyFont="1" applyBorder="1" applyAlignment="1">
      <alignment horizontal="center" vertical="center"/>
    </xf>
    <xf numFmtId="0" fontId="1" fillId="0" borderId="42" xfId="0" applyFont="1" applyBorder="1" applyAlignment="1">
      <alignment horizontal="center" vertical="center"/>
    </xf>
    <xf numFmtId="0" fontId="1" fillId="0" borderId="13" xfId="0" applyFont="1" applyBorder="1" applyAlignment="1">
      <alignment horizontal="center" vertical="center"/>
    </xf>
    <xf numFmtId="0" fontId="1" fillId="0" borderId="1" xfId="0" applyFont="1"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6" fillId="0" borderId="14" xfId="0" applyFont="1" applyBorder="1" applyAlignment="1">
      <alignment horizontal="center" vertical="center"/>
    </xf>
    <xf numFmtId="0" fontId="6" fillId="0" borderId="1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31" fontId="9" fillId="0" borderId="4" xfId="0" applyNumberFormat="1" applyFont="1" applyBorder="1" applyAlignment="1">
      <alignment horizontal="center" vertical="center" shrinkToFit="1"/>
    </xf>
    <xf numFmtId="31" fontId="9" fillId="0" borderId="5" xfId="0" applyNumberFormat="1" applyFont="1" applyBorder="1" applyAlignment="1">
      <alignment horizontal="center" vertical="center" shrinkToFit="1"/>
    </xf>
    <xf numFmtId="31" fontId="9" fillId="0" borderId="10" xfId="0" applyNumberFormat="1" applyFont="1" applyBorder="1" applyAlignment="1">
      <alignment horizontal="center" vertical="center" shrinkToFit="1"/>
    </xf>
    <xf numFmtId="31" fontId="9" fillId="0" borderId="11" xfId="0" applyNumberFormat="1" applyFont="1" applyBorder="1" applyAlignment="1">
      <alignment horizontal="center" vertical="center" shrinkToFi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8"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9" fillId="0" borderId="0" xfId="0" applyFont="1" applyAlignment="1">
      <alignment horizontal="right" vertical="center"/>
    </xf>
    <xf numFmtId="0" fontId="1" fillId="0" borderId="28" xfId="0" applyFont="1" applyBorder="1" applyAlignment="1">
      <alignment horizontal="left" vertical="center" shrinkToFit="1"/>
    </xf>
    <xf numFmtId="0" fontId="0" fillId="0" borderId="53" xfId="0" applyBorder="1" applyAlignment="1">
      <alignment horizontal="left" vertical="center" shrinkToFit="1"/>
    </xf>
    <xf numFmtId="0" fontId="0" fillId="0" borderId="29" xfId="0" applyBorder="1" applyAlignment="1">
      <alignment horizontal="left" vertical="center" shrinkToFit="1"/>
    </xf>
    <xf numFmtId="0" fontId="1" fillId="0" borderId="33" xfId="0" applyFont="1" applyBorder="1" applyAlignment="1">
      <alignment horizontal="left" vertical="center" shrinkToFit="1"/>
    </xf>
    <xf numFmtId="0" fontId="0" fillId="0" borderId="55" xfId="0" applyBorder="1" applyAlignment="1">
      <alignment horizontal="left" vertical="center" shrinkToFit="1"/>
    </xf>
    <xf numFmtId="0" fontId="0" fillId="0" borderId="34" xfId="0" applyBorder="1" applyAlignment="1">
      <alignment horizontal="left" vertical="center" shrinkToFit="1"/>
    </xf>
    <xf numFmtId="0" fontId="1" fillId="0" borderId="38" xfId="0" applyFont="1" applyBorder="1" applyAlignment="1">
      <alignment horizontal="left" vertical="center" shrinkToFit="1"/>
    </xf>
    <xf numFmtId="0" fontId="0" fillId="0" borderId="39" xfId="0" applyBorder="1" applyAlignment="1">
      <alignment horizontal="left" vertical="center" shrinkToFit="1"/>
    </xf>
    <xf numFmtId="0" fontId="1" fillId="0" borderId="55" xfId="0" applyFont="1" applyBorder="1" applyAlignment="1">
      <alignment horizontal="left" vertical="center" shrinkToFit="1"/>
    </xf>
    <xf numFmtId="0" fontId="0" fillId="0" borderId="57" xfId="0" applyBorder="1" applyAlignment="1">
      <alignment horizontal="left" vertical="center" shrinkToFit="1"/>
    </xf>
    <xf numFmtId="0" fontId="0" fillId="0" borderId="0" xfId="0" applyAlignment="1">
      <alignment horizontal="left" vertical="center"/>
    </xf>
    <xf numFmtId="0" fontId="12" fillId="2" borderId="19" xfId="0" applyFont="1" applyFill="1" applyBorder="1" applyAlignment="1">
      <alignment horizontal="left" vertical="center" shrinkToFit="1"/>
    </xf>
    <xf numFmtId="0" fontId="1" fillId="0" borderId="34" xfId="0" applyFont="1" applyBorder="1" applyAlignment="1">
      <alignment horizontal="left" vertical="center" shrinkToFit="1"/>
    </xf>
    <xf numFmtId="0" fontId="1" fillId="2" borderId="19" xfId="0" applyFont="1" applyFill="1" applyBorder="1" applyAlignment="1">
      <alignment horizontal="left" vertical="center" shrinkToFit="1"/>
    </xf>
    <xf numFmtId="0" fontId="0" fillId="0" borderId="16" xfId="0" applyBorder="1" applyAlignment="1">
      <alignment horizontal="left" vertical="center" shrinkToFit="1"/>
    </xf>
    <xf numFmtId="0" fontId="1" fillId="0" borderId="33" xfId="0" applyFont="1" applyBorder="1" applyAlignment="1">
      <alignment horizontal="left" vertical="center"/>
    </xf>
    <xf numFmtId="0" fontId="0" fillId="0" borderId="34" xfId="0" applyBorder="1" applyAlignment="1">
      <alignment horizontal="left" vertical="center"/>
    </xf>
    <xf numFmtId="0" fontId="1" fillId="0" borderId="38" xfId="0" applyFont="1" applyBorder="1" applyAlignment="1">
      <alignment horizontal="left" vertical="center"/>
    </xf>
    <xf numFmtId="0" fontId="0" fillId="0" borderId="39" xfId="0" applyBorder="1" applyAlignment="1">
      <alignment horizontal="left" vertical="center"/>
    </xf>
    <xf numFmtId="0" fontId="1" fillId="2" borderId="25" xfId="0" applyFont="1" applyFill="1" applyBorder="1" applyAlignment="1">
      <alignment horizontal="left" vertical="center"/>
    </xf>
    <xf numFmtId="0" fontId="1" fillId="0" borderId="49" xfId="0" applyFont="1" applyBorder="1" applyAlignment="1">
      <alignment horizontal="center" vertical="center" shrinkToFit="1"/>
    </xf>
  </cellXfs>
  <cellStyles count="3">
    <cellStyle name="桁区切り" xfId="1" builtinId="6"/>
    <cellStyle name="桁区切り [0.00]" xfId="2" builtinId="3"/>
    <cellStyle name="標準" xfId="0" builtinId="0"/>
  </cellStyles>
  <dxfs count="0"/>
  <tableStyles count="0" defaultTableStyle="TableStyleMedium2"/>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101600</xdr:colOff>
          <xdr:row>8</xdr:row>
          <xdr:rowOff>177800</xdr:rowOff>
        </xdr:from>
        <xdr:to>
          <xdr:col>7</xdr:col>
          <xdr:colOff>25400</xdr:colOff>
          <xdr:row>9</xdr:row>
          <xdr:rowOff>317500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折り加工済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xdr:row>
          <xdr:rowOff>0</xdr:rowOff>
        </xdr:from>
        <xdr:to>
          <xdr:col>3</xdr:col>
          <xdr:colOff>88900</xdr:colOff>
          <xdr:row>11</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挟み込み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254000</xdr:colOff>
          <xdr:row>10</xdr:row>
          <xdr:rowOff>0</xdr:rowOff>
        </xdr:from>
        <xdr:to>
          <xdr:col>5</xdr:col>
          <xdr:colOff>647700</xdr:colOff>
          <xdr:row>11</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挟み込まず（＋1.5円）</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101600</xdr:colOff>
          <xdr:row>8</xdr:row>
          <xdr:rowOff>177800</xdr:rowOff>
        </xdr:from>
        <xdr:to>
          <xdr:col>7</xdr:col>
          <xdr:colOff>25400</xdr:colOff>
          <xdr:row>9</xdr:row>
          <xdr:rowOff>317500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折り加工済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xdr:row>
          <xdr:rowOff>0</xdr:rowOff>
        </xdr:from>
        <xdr:to>
          <xdr:col>3</xdr:col>
          <xdr:colOff>88900</xdr:colOff>
          <xdr:row>11</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挟み込み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254000</xdr:colOff>
          <xdr:row>10</xdr:row>
          <xdr:rowOff>0</xdr:rowOff>
        </xdr:from>
        <xdr:to>
          <xdr:col>5</xdr:col>
          <xdr:colOff>647700</xdr:colOff>
          <xdr:row>11</xdr:row>
          <xdr:rowOff>12700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挟み込まず（＋1.5円）</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101600</xdr:colOff>
          <xdr:row>8</xdr:row>
          <xdr:rowOff>177800</xdr:rowOff>
        </xdr:from>
        <xdr:to>
          <xdr:col>7</xdr:col>
          <xdr:colOff>25400</xdr:colOff>
          <xdr:row>9</xdr:row>
          <xdr:rowOff>317500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折り加工済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xdr:row>
          <xdr:rowOff>0</xdr:rowOff>
        </xdr:from>
        <xdr:to>
          <xdr:col>3</xdr:col>
          <xdr:colOff>88900</xdr:colOff>
          <xdr:row>10</xdr:row>
          <xdr:rowOff>330200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挟み込み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254000</xdr:colOff>
          <xdr:row>10</xdr:row>
          <xdr:rowOff>0</xdr:rowOff>
        </xdr:from>
        <xdr:to>
          <xdr:col>5</xdr:col>
          <xdr:colOff>647700</xdr:colOff>
          <xdr:row>10</xdr:row>
          <xdr:rowOff>330200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挟み込まず（＋1.5円）</a:t>
              </a:r>
            </a:p>
          </xdr:txBody>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4.xml"/><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7.xml"/><Relationship Id="rId2" Type="http://schemas.openxmlformats.org/officeDocument/2006/relationships/vmlDrawing" Target="../drawings/vmlDrawing3.vml"/><Relationship Id="rId1" Type="http://schemas.openxmlformats.org/officeDocument/2006/relationships/drawing" Target="../drawings/drawing3.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6"/>
  <sheetViews>
    <sheetView tabSelected="1" workbookViewId="0">
      <selection activeCell="J7" sqref="J7:M7"/>
    </sheetView>
  </sheetViews>
  <sheetFormatPr baseColWidth="10" defaultColWidth="9" defaultRowHeight="14"/>
  <cols>
    <col min="1" max="1" width="5.1640625" style="1" customWidth="1"/>
    <col min="2" max="2" width="13.1640625" customWidth="1"/>
    <col min="3" max="3" width="10.6640625" customWidth="1"/>
    <col min="4" max="4" width="8.5" customWidth="1"/>
    <col min="5" max="5" width="5.6640625" customWidth="1"/>
    <col min="6" max="6" width="8.6640625" customWidth="1"/>
    <col min="7" max="7" width="0.5" customWidth="1"/>
    <col min="8" max="8" width="5.1640625" style="1" customWidth="1"/>
    <col min="9" max="9" width="8.6640625" customWidth="1"/>
    <col min="10" max="10" width="18.6640625" customWidth="1"/>
    <col min="11" max="11" width="8.5" customWidth="1"/>
    <col min="12" max="12" width="5.6640625" customWidth="1"/>
    <col min="13" max="13" width="8.6640625" customWidth="1"/>
  </cols>
  <sheetData>
    <row r="1" spans="1:13" ht="24.75" customHeight="1">
      <c r="A1" s="89" t="s">
        <v>0</v>
      </c>
      <c r="B1" s="89"/>
      <c r="C1" s="89"/>
      <c r="D1" s="89"/>
      <c r="E1" s="89"/>
      <c r="F1" s="89"/>
      <c r="G1" s="89"/>
      <c r="H1" s="89"/>
      <c r="I1" s="89"/>
      <c r="J1" s="89"/>
      <c r="K1" s="89"/>
      <c r="L1" s="89"/>
      <c r="M1" s="89"/>
    </row>
    <row r="2" spans="1:13" ht="12.75" customHeight="1">
      <c r="A2" s="12"/>
      <c r="B2" s="12"/>
      <c r="C2" s="12"/>
      <c r="D2" s="12"/>
      <c r="E2" s="12"/>
      <c r="F2" s="12"/>
      <c r="G2" s="12"/>
      <c r="H2" s="12"/>
      <c r="I2" s="12"/>
      <c r="J2" s="12"/>
      <c r="K2" s="90" t="s">
        <v>1</v>
      </c>
      <c r="L2" s="90"/>
      <c r="M2" s="90"/>
    </row>
    <row r="3" spans="1:13" ht="13.5" customHeight="1">
      <c r="A3" s="13" t="s">
        <v>2</v>
      </c>
      <c r="H3" s="13" t="s">
        <v>3</v>
      </c>
    </row>
    <row r="4" spans="1:13" ht="15" customHeight="1">
      <c r="A4" s="167" t="s">
        <v>4</v>
      </c>
      <c r="B4" s="168"/>
      <c r="C4" s="169"/>
      <c r="D4" s="170"/>
      <c r="E4" s="170"/>
      <c r="F4" s="138"/>
      <c r="H4" s="147" t="s">
        <v>5</v>
      </c>
      <c r="I4" s="148"/>
      <c r="J4" s="140" t="str">
        <f>IFERROR(VLOOKUP(C8,Data!B2:E9,2,FALSE),"")</f>
        <v/>
      </c>
      <c r="K4" s="144" t="s">
        <v>6</v>
      </c>
      <c r="L4" s="140" t="str">
        <f>IFERROR(VLOOKUP(C8,Data!B2:E9,4,FALSE),"")</f>
        <v/>
      </c>
      <c r="M4" s="151"/>
    </row>
    <row r="5" spans="1:13" ht="15" customHeight="1">
      <c r="A5" s="155"/>
      <c r="B5" s="156"/>
      <c r="C5" s="171"/>
      <c r="D5" s="172"/>
      <c r="E5" s="172"/>
      <c r="F5" s="139"/>
      <c r="H5" s="149"/>
      <c r="I5" s="150"/>
      <c r="J5" s="141"/>
      <c r="K5" s="145"/>
      <c r="L5" s="141"/>
      <c r="M5" s="152"/>
    </row>
    <row r="6" spans="1:13" ht="15" customHeight="1">
      <c r="A6" s="153" t="s">
        <v>7</v>
      </c>
      <c r="B6" s="173"/>
      <c r="C6" s="169"/>
      <c r="D6" s="170"/>
      <c r="E6" s="170"/>
      <c r="F6" s="136" t="s">
        <v>8</v>
      </c>
      <c r="H6" s="161" t="s">
        <v>9</v>
      </c>
      <c r="I6" s="162"/>
      <c r="J6" s="91" t="s">
        <v>10</v>
      </c>
      <c r="K6" s="92"/>
      <c r="L6" s="92"/>
      <c r="M6" s="93"/>
    </row>
    <row r="7" spans="1:13" ht="15" customHeight="1">
      <c r="A7" s="155"/>
      <c r="B7" s="174"/>
      <c r="C7" s="171"/>
      <c r="D7" s="172"/>
      <c r="E7" s="172"/>
      <c r="F7" s="137"/>
      <c r="H7" s="163"/>
      <c r="I7" s="164"/>
      <c r="J7" s="94" t="s">
        <v>11</v>
      </c>
      <c r="K7" s="95"/>
      <c r="L7" s="95"/>
      <c r="M7" s="96"/>
    </row>
    <row r="8" spans="1:13" ht="15" customHeight="1">
      <c r="A8" s="153" t="s">
        <v>12</v>
      </c>
      <c r="B8" s="154"/>
      <c r="C8" s="157"/>
      <c r="D8" s="158"/>
      <c r="E8" s="158"/>
      <c r="F8" s="138" t="s">
        <v>13</v>
      </c>
      <c r="H8" s="161" t="s">
        <v>14</v>
      </c>
      <c r="I8" s="165"/>
      <c r="J8" s="142"/>
      <c r="K8" s="146" t="s">
        <v>15</v>
      </c>
      <c r="L8" s="150"/>
      <c r="M8" s="152"/>
    </row>
    <row r="9" spans="1:13" ht="15" customHeight="1">
      <c r="A9" s="155"/>
      <c r="B9" s="156"/>
      <c r="C9" s="159"/>
      <c r="D9" s="160"/>
      <c r="E9" s="160"/>
      <c r="F9" s="139"/>
      <c r="H9" s="166"/>
      <c r="I9" s="105"/>
      <c r="J9" s="143"/>
      <c r="K9" s="146"/>
      <c r="L9" s="141"/>
      <c r="M9" s="152"/>
    </row>
    <row r="10" spans="1:13" ht="26.25" customHeight="1">
      <c r="A10" s="97" t="s">
        <v>16</v>
      </c>
      <c r="B10" s="98"/>
      <c r="C10" s="99"/>
      <c r="D10" s="100"/>
      <c r="E10" s="101"/>
      <c r="F10" s="102"/>
      <c r="H10" s="103" t="s">
        <v>17</v>
      </c>
      <c r="I10" s="104"/>
      <c r="J10" s="105"/>
      <c r="K10" s="106">
        <f>D28+D36+D44+D50+K19+K27+K34+K41</f>
        <v>61140</v>
      </c>
      <c r="L10" s="106"/>
      <c r="M10" s="107"/>
    </row>
    <row r="11" spans="1:13" ht="26.25" customHeight="1">
      <c r="A11" s="108" t="s">
        <v>18</v>
      </c>
      <c r="B11" s="109"/>
      <c r="C11" s="110"/>
      <c r="D11" s="101"/>
      <c r="E11" s="101"/>
      <c r="F11" s="102"/>
      <c r="H11" s="111" t="s">
        <v>19</v>
      </c>
      <c r="I11" s="112"/>
      <c r="J11" s="112"/>
      <c r="K11" s="113">
        <f>F28+F36+F44+F50+M19+M27+M34+M41</f>
        <v>0</v>
      </c>
      <c r="L11" s="113"/>
      <c r="M11" s="114"/>
    </row>
    <row r="13" spans="1:13" s="11" customFormat="1" ht="16.25" customHeight="1">
      <c r="A13" s="63" t="s">
        <v>20</v>
      </c>
      <c r="B13" s="115" t="s">
        <v>21</v>
      </c>
      <c r="C13" s="116"/>
      <c r="D13" s="15" t="s">
        <v>22</v>
      </c>
      <c r="E13" s="64"/>
      <c r="F13" s="15" t="s">
        <v>23</v>
      </c>
      <c r="H13" s="63" t="s">
        <v>24</v>
      </c>
      <c r="I13" s="115" t="s">
        <v>25</v>
      </c>
      <c r="J13" s="117"/>
      <c r="K13" s="15" t="s">
        <v>22</v>
      </c>
      <c r="L13" s="15"/>
      <c r="M13" s="15" t="s">
        <v>23</v>
      </c>
    </row>
    <row r="14" spans="1:13" s="11" customFormat="1" ht="16.25" customHeight="1">
      <c r="A14" s="65">
        <v>1</v>
      </c>
      <c r="B14" s="118" t="s">
        <v>26</v>
      </c>
      <c r="C14" s="119"/>
      <c r="D14" s="66">
        <v>1720</v>
      </c>
      <c r="E14" s="67"/>
      <c r="F14" s="68" t="str">
        <f>IF(E14=1,+D14,"")</f>
        <v/>
      </c>
      <c r="H14" s="69">
        <v>1</v>
      </c>
      <c r="I14" s="120" t="s">
        <v>27</v>
      </c>
      <c r="J14" s="121"/>
      <c r="K14" s="81">
        <v>2020</v>
      </c>
      <c r="L14" s="82"/>
      <c r="M14" s="76" t="str">
        <f>IF(L14=1,+K14,"")</f>
        <v/>
      </c>
    </row>
    <row r="15" spans="1:13" s="11" customFormat="1" ht="16.25" customHeight="1">
      <c r="A15" s="17">
        <v>2</v>
      </c>
      <c r="B15" s="122" t="s">
        <v>28</v>
      </c>
      <c r="C15" s="123"/>
      <c r="D15" s="50">
        <v>1450</v>
      </c>
      <c r="E15" s="51"/>
      <c r="F15" s="68" t="str">
        <f t="shared" ref="F15:F27" si="0">IF(E15=1,+D15,"")</f>
        <v/>
      </c>
      <c r="H15" s="70">
        <v>2</v>
      </c>
      <c r="I15" s="124" t="s">
        <v>29</v>
      </c>
      <c r="J15" s="125"/>
      <c r="K15" s="83">
        <v>630</v>
      </c>
      <c r="L15" s="53"/>
      <c r="M15" s="35" t="str">
        <f t="shared" ref="M15:M18" si="1">IF(L15=1,+K15,"")</f>
        <v/>
      </c>
    </row>
    <row r="16" spans="1:13" s="11" customFormat="1" ht="16.25" customHeight="1">
      <c r="A16" s="21">
        <v>3</v>
      </c>
      <c r="B16" s="124" t="s">
        <v>30</v>
      </c>
      <c r="C16" s="125"/>
      <c r="D16" s="52">
        <v>1430</v>
      </c>
      <c r="E16" s="51"/>
      <c r="F16" s="68" t="str">
        <f t="shared" si="0"/>
        <v/>
      </c>
      <c r="H16" s="71">
        <v>3</v>
      </c>
      <c r="I16" s="126" t="s">
        <v>31</v>
      </c>
      <c r="J16" s="127"/>
      <c r="K16" s="84">
        <v>1870</v>
      </c>
      <c r="L16" s="85"/>
      <c r="M16" s="76" t="str">
        <f t="shared" si="1"/>
        <v/>
      </c>
    </row>
    <row r="17" spans="1:13" s="11" customFormat="1" ht="16.25" customHeight="1">
      <c r="A17" s="21">
        <v>4</v>
      </c>
      <c r="B17" s="124" t="s">
        <v>32</v>
      </c>
      <c r="C17" s="125"/>
      <c r="D17" s="52">
        <v>1920</v>
      </c>
      <c r="E17" s="51"/>
      <c r="F17" s="68" t="str">
        <f t="shared" si="0"/>
        <v/>
      </c>
      <c r="H17" s="70">
        <v>4</v>
      </c>
      <c r="I17" s="124" t="s">
        <v>33</v>
      </c>
      <c r="J17" s="125"/>
      <c r="K17" s="83">
        <v>1260</v>
      </c>
      <c r="L17" s="53"/>
      <c r="M17" s="35" t="str">
        <f t="shared" si="1"/>
        <v/>
      </c>
    </row>
    <row r="18" spans="1:13" s="11" customFormat="1" ht="16.25" customHeight="1">
      <c r="A18" s="21">
        <v>5</v>
      </c>
      <c r="B18" s="124" t="s">
        <v>34</v>
      </c>
      <c r="C18" s="125"/>
      <c r="D18" s="52">
        <v>1380</v>
      </c>
      <c r="E18" s="51"/>
      <c r="F18" s="68" t="str">
        <f t="shared" si="0"/>
        <v/>
      </c>
      <c r="H18" s="72">
        <v>5</v>
      </c>
      <c r="I18" s="128" t="s">
        <v>35</v>
      </c>
      <c r="J18" s="129"/>
      <c r="K18" s="86">
        <v>1120</v>
      </c>
      <c r="L18" s="79"/>
      <c r="M18" s="68" t="str">
        <f t="shared" si="1"/>
        <v/>
      </c>
    </row>
    <row r="19" spans="1:13" s="11" customFormat="1" ht="16.25" customHeight="1">
      <c r="A19" s="21">
        <v>6</v>
      </c>
      <c r="B19" s="124" t="s">
        <v>36</v>
      </c>
      <c r="C19" s="125"/>
      <c r="D19" s="52">
        <v>1140</v>
      </c>
      <c r="E19" s="51"/>
      <c r="F19" s="68" t="str">
        <f t="shared" si="0"/>
        <v/>
      </c>
      <c r="H19" s="73" t="s">
        <v>37</v>
      </c>
      <c r="I19" s="130"/>
      <c r="J19" s="117"/>
      <c r="K19" s="31">
        <f>SUM(K14:K18)</f>
        <v>6900</v>
      </c>
      <c r="L19" s="31"/>
      <c r="M19" s="31">
        <f>SUM(M14:M18)</f>
        <v>0</v>
      </c>
    </row>
    <row r="20" spans="1:13" s="11" customFormat="1" ht="16.25" customHeight="1">
      <c r="A20" s="21">
        <v>7</v>
      </c>
      <c r="B20" s="124" t="s">
        <v>38</v>
      </c>
      <c r="C20" s="125"/>
      <c r="D20" s="52">
        <v>1960</v>
      </c>
      <c r="E20" s="51"/>
      <c r="F20" s="68" t="str">
        <f t="shared" si="0"/>
        <v/>
      </c>
      <c r="H20" s="27"/>
    </row>
    <row r="21" spans="1:13" s="11" customFormat="1" ht="16.25" customHeight="1">
      <c r="A21" s="74">
        <v>8</v>
      </c>
      <c r="B21" s="126" t="s">
        <v>39</v>
      </c>
      <c r="C21" s="127"/>
      <c r="D21" s="75">
        <v>2190</v>
      </c>
      <c r="E21" s="51"/>
      <c r="F21" s="68" t="str">
        <f t="shared" si="0"/>
        <v/>
      </c>
      <c r="H21" s="63" t="s">
        <v>40</v>
      </c>
      <c r="I21" s="115" t="s">
        <v>41</v>
      </c>
      <c r="J21" s="117"/>
      <c r="K21" s="15" t="s">
        <v>22</v>
      </c>
      <c r="L21" s="15"/>
      <c r="M21" s="15" t="s">
        <v>23</v>
      </c>
    </row>
    <row r="22" spans="1:13" s="11" customFormat="1" ht="16.25" customHeight="1">
      <c r="A22" s="21">
        <v>9</v>
      </c>
      <c r="B22" s="124" t="s">
        <v>42</v>
      </c>
      <c r="C22" s="125"/>
      <c r="D22" s="52">
        <v>1130</v>
      </c>
      <c r="E22" s="51"/>
      <c r="F22" s="68" t="str">
        <f t="shared" si="0"/>
        <v/>
      </c>
      <c r="H22" s="69">
        <v>1</v>
      </c>
      <c r="I22" s="120" t="s">
        <v>43</v>
      </c>
      <c r="J22" s="121"/>
      <c r="K22" s="81">
        <v>1710</v>
      </c>
      <c r="L22" s="82"/>
      <c r="M22" s="68" t="str">
        <f t="shared" ref="M22:M26" si="2">IF(L22=1,+K22,"")</f>
        <v/>
      </c>
    </row>
    <row r="23" spans="1:13" s="11" customFormat="1" ht="16.25" customHeight="1">
      <c r="A23" s="74">
        <v>10</v>
      </c>
      <c r="B23" s="126" t="s">
        <v>44</v>
      </c>
      <c r="C23" s="127"/>
      <c r="D23" s="75">
        <v>980</v>
      </c>
      <c r="E23" s="51"/>
      <c r="F23" s="76" t="str">
        <f t="shared" si="0"/>
        <v/>
      </c>
      <c r="H23" s="70">
        <v>2</v>
      </c>
      <c r="I23" s="124" t="s">
        <v>45</v>
      </c>
      <c r="J23" s="125"/>
      <c r="K23" s="83">
        <v>850</v>
      </c>
      <c r="L23" s="53"/>
      <c r="M23" s="35" t="str">
        <f t="shared" si="2"/>
        <v/>
      </c>
    </row>
    <row r="24" spans="1:13" s="11" customFormat="1" ht="16.25" customHeight="1">
      <c r="A24" s="25">
        <v>11</v>
      </c>
      <c r="B24" s="131" t="s">
        <v>46</v>
      </c>
      <c r="C24" s="132"/>
      <c r="D24" s="56">
        <v>730</v>
      </c>
      <c r="E24" s="51"/>
      <c r="F24" s="39" t="str">
        <f t="shared" si="0"/>
        <v/>
      </c>
      <c r="H24" s="71">
        <v>3</v>
      </c>
      <c r="I24" s="126" t="s">
        <v>47</v>
      </c>
      <c r="J24" s="127"/>
      <c r="K24" s="84">
        <v>770</v>
      </c>
      <c r="L24" s="85"/>
      <c r="M24" s="76" t="str">
        <f t="shared" si="2"/>
        <v/>
      </c>
    </row>
    <row r="25" spans="1:13" s="11" customFormat="1" ht="16.25" customHeight="1">
      <c r="A25" s="21">
        <v>12</v>
      </c>
      <c r="B25" s="124" t="s">
        <v>48</v>
      </c>
      <c r="C25" s="125"/>
      <c r="D25" s="52">
        <v>730</v>
      </c>
      <c r="E25" s="51"/>
      <c r="F25" s="35" t="str">
        <f t="shared" si="0"/>
        <v/>
      </c>
      <c r="H25" s="70">
        <v>4</v>
      </c>
      <c r="I25" s="124" t="s">
        <v>49</v>
      </c>
      <c r="J25" s="125"/>
      <c r="K25" s="83">
        <v>1140</v>
      </c>
      <c r="L25" s="53"/>
      <c r="M25" s="35" t="str">
        <f t="shared" si="2"/>
        <v/>
      </c>
    </row>
    <row r="26" spans="1:13" s="11" customFormat="1" ht="16.25" customHeight="1">
      <c r="A26" s="17">
        <v>13</v>
      </c>
      <c r="B26" s="122" t="s">
        <v>50</v>
      </c>
      <c r="C26" s="123"/>
      <c r="D26" s="50">
        <v>2020</v>
      </c>
      <c r="E26" s="51"/>
      <c r="F26" s="68" t="str">
        <f t="shared" si="0"/>
        <v/>
      </c>
      <c r="H26" s="72">
        <v>5</v>
      </c>
      <c r="I26" s="128" t="s">
        <v>51</v>
      </c>
      <c r="J26" s="129"/>
      <c r="K26" s="86">
        <v>1590</v>
      </c>
      <c r="L26" s="79"/>
      <c r="M26" s="68" t="str">
        <f t="shared" si="2"/>
        <v/>
      </c>
    </row>
    <row r="27" spans="1:13" s="11" customFormat="1" ht="16.25" customHeight="1">
      <c r="A27" s="77">
        <v>14</v>
      </c>
      <c r="B27" s="128" t="s">
        <v>52</v>
      </c>
      <c r="C27" s="129"/>
      <c r="D27" s="78">
        <v>1200</v>
      </c>
      <c r="E27" s="79"/>
      <c r="F27" s="68" t="str">
        <f t="shared" si="0"/>
        <v/>
      </c>
      <c r="H27" s="73" t="s">
        <v>37</v>
      </c>
      <c r="I27" s="130"/>
      <c r="J27" s="117"/>
      <c r="K27" s="31">
        <f>SUM(K22:K26)</f>
        <v>6060</v>
      </c>
      <c r="L27" s="31"/>
      <c r="M27" s="31">
        <f>SUM(M22:M26)</f>
        <v>0</v>
      </c>
    </row>
    <row r="28" spans="1:13" s="11" customFormat="1" ht="16.25" customHeight="1">
      <c r="A28" s="73" t="s">
        <v>37</v>
      </c>
      <c r="B28" s="130"/>
      <c r="C28" s="117"/>
      <c r="D28" s="31">
        <f>SUM(D14:D27)</f>
        <v>19980</v>
      </c>
      <c r="E28" s="80"/>
      <c r="F28" s="31">
        <f>SUM(F14:F27)</f>
        <v>0</v>
      </c>
      <c r="H28" s="27"/>
      <c r="I28" s="133"/>
      <c r="J28" s="133"/>
    </row>
    <row r="29" spans="1:13" s="11" customFormat="1" ht="16.25" customHeight="1">
      <c r="A29" s="27"/>
      <c r="B29" s="133"/>
      <c r="C29" s="133"/>
      <c r="H29" s="63" t="s">
        <v>53</v>
      </c>
      <c r="I29" s="115" t="s">
        <v>54</v>
      </c>
      <c r="J29" s="117"/>
      <c r="K29" s="15" t="s">
        <v>22</v>
      </c>
      <c r="L29" s="15"/>
      <c r="M29" s="15" t="s">
        <v>23</v>
      </c>
    </row>
    <row r="30" spans="1:13" s="11" customFormat="1" ht="16.25" customHeight="1">
      <c r="A30" s="63" t="s">
        <v>55</v>
      </c>
      <c r="B30" s="115" t="s">
        <v>56</v>
      </c>
      <c r="C30" s="117"/>
      <c r="D30" s="15" t="s">
        <v>22</v>
      </c>
      <c r="E30" s="64"/>
      <c r="F30" s="15" t="s">
        <v>23</v>
      </c>
      <c r="H30" s="69">
        <v>1</v>
      </c>
      <c r="I30" s="120" t="s">
        <v>57</v>
      </c>
      <c r="J30" s="121"/>
      <c r="K30" s="81">
        <v>2040</v>
      </c>
      <c r="L30" s="82"/>
      <c r="M30" s="76" t="str">
        <f t="shared" ref="M30:M33" si="3">IF(L30=1,+K30,"")</f>
        <v/>
      </c>
    </row>
    <row r="31" spans="1:13" s="11" customFormat="1" ht="16.25" customHeight="1">
      <c r="A31" s="69">
        <v>1</v>
      </c>
      <c r="B31" s="120" t="s">
        <v>58</v>
      </c>
      <c r="C31" s="121"/>
      <c r="D31" s="81">
        <v>580</v>
      </c>
      <c r="E31" s="82"/>
      <c r="F31" s="76" t="str">
        <f t="shared" ref="F31:F35" si="4">IF(E31=1,+D31,"")</f>
        <v/>
      </c>
      <c r="H31" s="70">
        <v>2</v>
      </c>
      <c r="I31" s="124" t="s">
        <v>59</v>
      </c>
      <c r="J31" s="125"/>
      <c r="K31" s="83">
        <v>1420</v>
      </c>
      <c r="L31" s="53"/>
      <c r="M31" s="35" t="str">
        <f t="shared" si="3"/>
        <v/>
      </c>
    </row>
    <row r="32" spans="1:13" s="11" customFormat="1" ht="16.25" customHeight="1">
      <c r="A32" s="70">
        <v>2</v>
      </c>
      <c r="B32" s="124" t="s">
        <v>60</v>
      </c>
      <c r="C32" s="125"/>
      <c r="D32" s="83">
        <v>990</v>
      </c>
      <c r="E32" s="53"/>
      <c r="F32" s="35" t="str">
        <f t="shared" si="4"/>
        <v/>
      </c>
      <c r="H32" s="70">
        <v>3</v>
      </c>
      <c r="I32" s="124" t="s">
        <v>61</v>
      </c>
      <c r="J32" s="125"/>
      <c r="K32" s="83">
        <v>1340</v>
      </c>
      <c r="L32" s="53"/>
      <c r="M32" s="35" t="str">
        <f t="shared" si="3"/>
        <v/>
      </c>
    </row>
    <row r="33" spans="1:13" s="11" customFormat="1" ht="16.25" customHeight="1">
      <c r="A33" s="71">
        <v>3</v>
      </c>
      <c r="B33" s="126" t="s">
        <v>62</v>
      </c>
      <c r="C33" s="127"/>
      <c r="D33" s="84">
        <v>860</v>
      </c>
      <c r="E33" s="85"/>
      <c r="F33" s="76" t="str">
        <f t="shared" si="4"/>
        <v/>
      </c>
      <c r="H33" s="72">
        <v>4</v>
      </c>
      <c r="I33" s="128" t="s">
        <v>63</v>
      </c>
      <c r="J33" s="129"/>
      <c r="K33" s="86">
        <v>1770</v>
      </c>
      <c r="L33" s="79"/>
      <c r="M33" s="68" t="str">
        <f t="shared" si="3"/>
        <v/>
      </c>
    </row>
    <row r="34" spans="1:13" s="11" customFormat="1" ht="16.25" customHeight="1">
      <c r="A34" s="70">
        <v>4</v>
      </c>
      <c r="B34" s="124" t="s">
        <v>64</v>
      </c>
      <c r="C34" s="125"/>
      <c r="D34" s="83">
        <v>2480</v>
      </c>
      <c r="E34" s="53"/>
      <c r="F34" s="35" t="str">
        <f t="shared" si="4"/>
        <v/>
      </c>
      <c r="H34" s="73" t="s">
        <v>37</v>
      </c>
      <c r="I34" s="130"/>
      <c r="J34" s="117"/>
      <c r="K34" s="31">
        <f>SUM(K30:K33)</f>
        <v>6570</v>
      </c>
      <c r="L34" s="31"/>
      <c r="M34" s="31">
        <f>SUM(M30:M33)</f>
        <v>0</v>
      </c>
    </row>
    <row r="35" spans="1:13" s="11" customFormat="1" ht="16.25" customHeight="1">
      <c r="A35" s="72">
        <v>5</v>
      </c>
      <c r="B35" s="128" t="s">
        <v>65</v>
      </c>
      <c r="C35" s="134"/>
      <c r="D35" s="86">
        <v>1910</v>
      </c>
      <c r="E35" s="79"/>
      <c r="F35" s="68" t="str">
        <f t="shared" si="4"/>
        <v/>
      </c>
      <c r="H35" s="27"/>
    </row>
    <row r="36" spans="1:13" s="11" customFormat="1" ht="16.25" customHeight="1">
      <c r="A36" s="73" t="s">
        <v>37</v>
      </c>
      <c r="B36" s="130"/>
      <c r="C36" s="117"/>
      <c r="D36" s="31">
        <f>SUM(D31:D35)</f>
        <v>6820</v>
      </c>
      <c r="E36" s="80"/>
      <c r="F36" s="31">
        <f>SUM(F31:F35)</f>
        <v>0</v>
      </c>
      <c r="H36" s="63" t="s">
        <v>66</v>
      </c>
      <c r="I36" s="115" t="s">
        <v>67</v>
      </c>
      <c r="J36" s="117"/>
      <c r="K36" s="15" t="s">
        <v>22</v>
      </c>
      <c r="L36" s="15"/>
      <c r="M36" s="15" t="s">
        <v>23</v>
      </c>
    </row>
    <row r="37" spans="1:13" s="11" customFormat="1" ht="16.25" customHeight="1">
      <c r="A37" s="27"/>
      <c r="B37" s="133"/>
      <c r="C37" s="135"/>
      <c r="H37" s="69">
        <v>1</v>
      </c>
      <c r="I37" s="120" t="s">
        <v>68</v>
      </c>
      <c r="J37" s="121"/>
      <c r="K37" s="81">
        <v>1620</v>
      </c>
      <c r="L37" s="82"/>
      <c r="M37" s="76" t="str">
        <f t="shared" ref="M37:M40" si="5">IF(L37=1,+K37,"")</f>
        <v/>
      </c>
    </row>
    <row r="38" spans="1:13" s="11" customFormat="1" ht="16.25" customHeight="1">
      <c r="A38" s="63" t="s">
        <v>69</v>
      </c>
      <c r="B38" s="115" t="s">
        <v>70</v>
      </c>
      <c r="C38" s="117"/>
      <c r="D38" s="15" t="s">
        <v>22</v>
      </c>
      <c r="E38" s="64"/>
      <c r="F38" s="15" t="s">
        <v>23</v>
      </c>
      <c r="H38" s="70">
        <v>2</v>
      </c>
      <c r="I38" s="124" t="s">
        <v>71</v>
      </c>
      <c r="J38" s="125"/>
      <c r="K38" s="83">
        <v>1170</v>
      </c>
      <c r="L38" s="53"/>
      <c r="M38" s="35" t="str">
        <f t="shared" si="5"/>
        <v/>
      </c>
    </row>
    <row r="39" spans="1:13" s="11" customFormat="1" ht="16.25" customHeight="1">
      <c r="A39" s="69">
        <v>1</v>
      </c>
      <c r="B39" s="120" t="s">
        <v>72</v>
      </c>
      <c r="C39" s="121"/>
      <c r="D39" s="81">
        <v>450</v>
      </c>
      <c r="E39" s="82"/>
      <c r="F39" s="76" t="str">
        <f t="shared" ref="F39:F43" si="6">IF(E39=1,+D39,"")</f>
        <v/>
      </c>
      <c r="H39" s="70">
        <v>3</v>
      </c>
      <c r="I39" s="124" t="s">
        <v>73</v>
      </c>
      <c r="J39" s="125"/>
      <c r="K39" s="83">
        <v>1320</v>
      </c>
      <c r="L39" s="53"/>
      <c r="M39" s="35" t="str">
        <f t="shared" si="5"/>
        <v/>
      </c>
    </row>
    <row r="40" spans="1:13" s="11" customFormat="1" ht="16.25" customHeight="1">
      <c r="A40" s="70">
        <v>2</v>
      </c>
      <c r="B40" s="124" t="s">
        <v>74</v>
      </c>
      <c r="C40" s="125"/>
      <c r="D40" s="83">
        <v>1320</v>
      </c>
      <c r="E40" s="53"/>
      <c r="F40" s="35" t="str">
        <f t="shared" si="6"/>
        <v/>
      </c>
      <c r="H40" s="72">
        <v>4</v>
      </c>
      <c r="I40" s="128" t="s">
        <v>75</v>
      </c>
      <c r="J40" s="129"/>
      <c r="K40" s="86">
        <v>460</v>
      </c>
      <c r="L40" s="79"/>
      <c r="M40" s="68" t="str">
        <f t="shared" si="5"/>
        <v/>
      </c>
    </row>
    <row r="41" spans="1:13" s="11" customFormat="1" ht="16.25" customHeight="1">
      <c r="A41" s="71">
        <v>3</v>
      </c>
      <c r="B41" s="126" t="s">
        <v>76</v>
      </c>
      <c r="C41" s="127"/>
      <c r="D41" s="84">
        <v>1740</v>
      </c>
      <c r="E41" s="85"/>
      <c r="F41" s="76" t="str">
        <f t="shared" si="6"/>
        <v/>
      </c>
      <c r="H41" s="73" t="s">
        <v>37</v>
      </c>
      <c r="I41" s="130"/>
      <c r="J41" s="117"/>
      <c r="K41" s="31">
        <f>SUM(K37:K40)</f>
        <v>4570</v>
      </c>
      <c r="L41" s="31"/>
      <c r="M41" s="31">
        <f>SUM(M37:M40)</f>
        <v>0</v>
      </c>
    </row>
    <row r="42" spans="1:13" s="11" customFormat="1" ht="16.25" customHeight="1">
      <c r="A42" s="70">
        <v>4</v>
      </c>
      <c r="B42" s="124" t="s">
        <v>77</v>
      </c>
      <c r="C42" s="125"/>
      <c r="D42" s="83">
        <v>590</v>
      </c>
      <c r="E42" s="53"/>
      <c r="F42" s="35" t="str">
        <f t="shared" si="6"/>
        <v/>
      </c>
      <c r="H42" s="27"/>
    </row>
    <row r="43" spans="1:13" s="11" customFormat="1" ht="16.25" customHeight="1">
      <c r="A43" s="72">
        <v>5</v>
      </c>
      <c r="B43" s="128" t="s">
        <v>78</v>
      </c>
      <c r="C43" s="129"/>
      <c r="D43" s="86">
        <v>2390</v>
      </c>
      <c r="E43" s="79"/>
      <c r="F43" s="68" t="str">
        <f t="shared" si="6"/>
        <v/>
      </c>
      <c r="H43" s="36" t="s">
        <v>79</v>
      </c>
      <c r="I43" s="44"/>
      <c r="J43" s="44"/>
      <c r="K43" s="44"/>
      <c r="L43" s="44"/>
      <c r="M43" s="44"/>
    </row>
    <row r="44" spans="1:13" s="11" customFormat="1" ht="16.25" customHeight="1">
      <c r="A44" s="73" t="s">
        <v>37</v>
      </c>
      <c r="B44" s="130"/>
      <c r="C44" s="117"/>
      <c r="D44" s="31">
        <f>SUM(D39:D43)</f>
        <v>6490</v>
      </c>
      <c r="E44" s="80"/>
      <c r="F44" s="31">
        <f>SUM(F39:F43)</f>
        <v>0</v>
      </c>
      <c r="H44" s="44"/>
      <c r="I44" s="45"/>
      <c r="J44" s="46" t="s">
        <v>80</v>
      </c>
      <c r="K44" s="44"/>
      <c r="L44" s="44"/>
      <c r="M44" s="44"/>
    </row>
    <row r="45" spans="1:13" s="11" customFormat="1" ht="16.25" customHeight="1">
      <c r="A45" s="27"/>
      <c r="H45" s="47"/>
      <c r="I45" s="46" t="s">
        <v>81</v>
      </c>
      <c r="J45" s="46"/>
      <c r="K45" s="48"/>
      <c r="L45" s="48"/>
      <c r="M45" s="48"/>
    </row>
    <row r="46" spans="1:13" s="11" customFormat="1" ht="16.25" customHeight="1">
      <c r="A46" s="63" t="s">
        <v>82</v>
      </c>
      <c r="B46" s="115" t="s">
        <v>83</v>
      </c>
      <c r="C46" s="117"/>
      <c r="D46" s="15" t="s">
        <v>22</v>
      </c>
      <c r="E46" s="15"/>
      <c r="F46" s="15" t="s">
        <v>23</v>
      </c>
      <c r="H46" s="47"/>
      <c r="I46" s="46" t="s">
        <v>84</v>
      </c>
      <c r="J46" s="46"/>
      <c r="K46" s="48"/>
      <c r="L46" s="48"/>
      <c r="M46" s="48"/>
    </row>
    <row r="47" spans="1:13" s="11" customFormat="1" ht="16.25" customHeight="1">
      <c r="A47" s="69">
        <v>1</v>
      </c>
      <c r="B47" s="120" t="s">
        <v>85</v>
      </c>
      <c r="C47" s="121"/>
      <c r="D47" s="81">
        <v>1710</v>
      </c>
      <c r="E47" s="82"/>
      <c r="F47" s="76" t="str">
        <f t="shared" ref="F47:F49" si="7">IF(E47=1,+D47,"")</f>
        <v/>
      </c>
      <c r="H47" s="47"/>
      <c r="I47" s="46"/>
      <c r="J47" s="46"/>
      <c r="K47" s="48"/>
      <c r="L47" s="48"/>
      <c r="M47" s="48"/>
    </row>
    <row r="48" spans="1:13" s="11" customFormat="1" ht="16.25" customHeight="1">
      <c r="A48" s="70">
        <v>2</v>
      </c>
      <c r="B48" s="124" t="s">
        <v>86</v>
      </c>
      <c r="C48" s="125"/>
      <c r="D48" s="83">
        <v>1610</v>
      </c>
      <c r="E48" s="53"/>
      <c r="F48" s="35" t="str">
        <f t="shared" si="7"/>
        <v/>
      </c>
      <c r="H48" s="36" t="s">
        <v>87</v>
      </c>
      <c r="I48" s="46"/>
      <c r="J48" s="48"/>
      <c r="K48" s="48"/>
      <c r="L48" s="48"/>
      <c r="M48" s="48"/>
    </row>
    <row r="49" spans="1:8" s="11" customFormat="1" ht="16.25" customHeight="1">
      <c r="A49" s="72">
        <v>3</v>
      </c>
      <c r="B49" s="128" t="s">
        <v>88</v>
      </c>
      <c r="C49" s="129"/>
      <c r="D49" s="86">
        <v>430</v>
      </c>
      <c r="E49" s="87"/>
      <c r="F49" s="68" t="str">
        <f t="shared" si="7"/>
        <v/>
      </c>
      <c r="H49" s="40" t="s">
        <v>89</v>
      </c>
    </row>
    <row r="50" spans="1:8" ht="16.25" customHeight="1">
      <c r="A50" s="5" t="s">
        <v>37</v>
      </c>
      <c r="B50" s="130"/>
      <c r="C50" s="117"/>
      <c r="D50" s="42">
        <f>SUM(D47:D49)</f>
        <v>3750</v>
      </c>
      <c r="E50" s="42"/>
      <c r="F50" s="88">
        <f>SUM(F47:F49)</f>
        <v>0</v>
      </c>
      <c r="H50" s="40" t="s">
        <v>90</v>
      </c>
    </row>
    <row r="51" spans="1:8" ht="16.25" customHeight="1">
      <c r="H51" s="40" t="s">
        <v>91</v>
      </c>
    </row>
    <row r="52" spans="1:8" ht="16.25" customHeight="1">
      <c r="H52" s="40" t="s">
        <v>92</v>
      </c>
    </row>
    <row r="53" spans="1:8" ht="16.25" customHeight="1">
      <c r="H53" s="40" t="s">
        <v>93</v>
      </c>
    </row>
    <row r="54" spans="1:8" ht="16.25" customHeight="1">
      <c r="H54" s="40" t="s">
        <v>94</v>
      </c>
    </row>
    <row r="55" spans="1:8" ht="16.25" customHeight="1">
      <c r="H55" s="40" t="s">
        <v>95</v>
      </c>
    </row>
    <row r="56" spans="1:8" ht="16.25" customHeight="1"/>
  </sheetData>
  <mergeCells count="94">
    <mergeCell ref="L4:M5"/>
    <mergeCell ref="A8:B9"/>
    <mergeCell ref="C8:E9"/>
    <mergeCell ref="H6:I7"/>
    <mergeCell ref="H8:I9"/>
    <mergeCell ref="L8:M9"/>
    <mergeCell ref="A4:B5"/>
    <mergeCell ref="C4:F5"/>
    <mergeCell ref="A6:B7"/>
    <mergeCell ref="C6:E7"/>
    <mergeCell ref="B46:C46"/>
    <mergeCell ref="B47:C47"/>
    <mergeCell ref="B48:C48"/>
    <mergeCell ref="B49:C49"/>
    <mergeCell ref="B50:C50"/>
    <mergeCell ref="B41:C41"/>
    <mergeCell ref="I41:J41"/>
    <mergeCell ref="B42:C42"/>
    <mergeCell ref="B43:C43"/>
    <mergeCell ref="B44:C44"/>
    <mergeCell ref="B38:C38"/>
    <mergeCell ref="I38:J38"/>
    <mergeCell ref="B39:C39"/>
    <mergeCell ref="I39:J39"/>
    <mergeCell ref="B40:C40"/>
    <mergeCell ref="I40:J40"/>
    <mergeCell ref="B35:C35"/>
    <mergeCell ref="B36:C36"/>
    <mergeCell ref="I36:J36"/>
    <mergeCell ref="B37:C37"/>
    <mergeCell ref="I37:J37"/>
    <mergeCell ref="B32:C32"/>
    <mergeCell ref="I32:J32"/>
    <mergeCell ref="B33:C33"/>
    <mergeCell ref="I33:J33"/>
    <mergeCell ref="B34:C34"/>
    <mergeCell ref="I34:J34"/>
    <mergeCell ref="B29:C29"/>
    <mergeCell ref="I29:J29"/>
    <mergeCell ref="B30:C30"/>
    <mergeCell ref="I30:J30"/>
    <mergeCell ref="B31:C31"/>
    <mergeCell ref="I31:J31"/>
    <mergeCell ref="B26:C26"/>
    <mergeCell ref="I26:J26"/>
    <mergeCell ref="B27:C27"/>
    <mergeCell ref="I27:J27"/>
    <mergeCell ref="B28:C28"/>
    <mergeCell ref="I28:J28"/>
    <mergeCell ref="B23:C23"/>
    <mergeCell ref="I23:J23"/>
    <mergeCell ref="B24:C24"/>
    <mergeCell ref="I24:J24"/>
    <mergeCell ref="B25:C25"/>
    <mergeCell ref="I25:J25"/>
    <mergeCell ref="B20:C20"/>
    <mergeCell ref="B21:C21"/>
    <mergeCell ref="I21:J21"/>
    <mergeCell ref="B22:C22"/>
    <mergeCell ref="I22:J22"/>
    <mergeCell ref="B17:C17"/>
    <mergeCell ref="I17:J17"/>
    <mergeCell ref="B18:C18"/>
    <mergeCell ref="I18:J18"/>
    <mergeCell ref="B19:C19"/>
    <mergeCell ref="I19:J19"/>
    <mergeCell ref="B14:C14"/>
    <mergeCell ref="I14:J14"/>
    <mergeCell ref="B15:C15"/>
    <mergeCell ref="I15:J15"/>
    <mergeCell ref="B16:C16"/>
    <mergeCell ref="I16:J16"/>
    <mergeCell ref="A11:B11"/>
    <mergeCell ref="C11:F11"/>
    <mergeCell ref="H11:J11"/>
    <mergeCell ref="K11:M11"/>
    <mergeCell ref="B13:C13"/>
    <mergeCell ref="I13:J13"/>
    <mergeCell ref="A1:M1"/>
    <mergeCell ref="K2:M2"/>
    <mergeCell ref="J6:M6"/>
    <mergeCell ref="J7:M7"/>
    <mergeCell ref="A10:B10"/>
    <mergeCell ref="C10:D10"/>
    <mergeCell ref="E10:F10"/>
    <mergeCell ref="H10:J10"/>
    <mergeCell ref="K10:M10"/>
    <mergeCell ref="F6:F7"/>
    <mergeCell ref="F8:F9"/>
    <mergeCell ref="J4:J5"/>
    <mergeCell ref="J8:J9"/>
    <mergeCell ref="K4:K5"/>
    <mergeCell ref="K8:K9"/>
    <mergeCell ref="H4:I5"/>
  </mergeCells>
  <phoneticPr fontId="22"/>
  <pageMargins left="0" right="0" top="0" bottom="0" header="0.297916666666667" footer="0.297916666666667"/>
  <pageSetup paperSize="9" scale="95"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27" r:id="rId3" name="Check Box 3">
              <controlPr defaultSize="0" autoPict="0">
                <anchor moveWithCells="1">
                  <from>
                    <xdr:col>4</xdr:col>
                    <xdr:colOff>101600</xdr:colOff>
                    <xdr:row>8</xdr:row>
                    <xdr:rowOff>177800</xdr:rowOff>
                  </from>
                  <to>
                    <xdr:col>7</xdr:col>
                    <xdr:colOff>25400</xdr:colOff>
                    <xdr:row>9</xdr:row>
                    <xdr:rowOff>317500</xdr:rowOff>
                  </to>
                </anchor>
              </controlPr>
            </control>
          </mc:Choice>
        </mc:AlternateContent>
        <mc:AlternateContent xmlns:mc="http://schemas.openxmlformats.org/markup-compatibility/2006">
          <mc:Choice Requires="x14">
            <control shapeId="1028" r:id="rId4" name="Check Box 4">
              <controlPr defaultSize="0" autoPict="0">
                <anchor moveWithCells="1">
                  <from>
                    <xdr:col>2</xdr:col>
                    <xdr:colOff>127000</xdr:colOff>
                    <xdr:row>10</xdr:row>
                    <xdr:rowOff>0</xdr:rowOff>
                  </from>
                  <to>
                    <xdr:col>3</xdr:col>
                    <xdr:colOff>88900</xdr:colOff>
                    <xdr:row>11</xdr:row>
                    <xdr:rowOff>0</xdr:rowOff>
                  </to>
                </anchor>
              </controlPr>
            </control>
          </mc:Choice>
        </mc:AlternateContent>
        <mc:AlternateContent xmlns:mc="http://schemas.openxmlformats.org/markup-compatibility/2006">
          <mc:Choice Requires="x14">
            <control shapeId="1030" r:id="rId5" name="Check Box 6">
              <controlPr defaultSize="0" autoPict="0">
                <anchor moveWithCells="1">
                  <from>
                    <xdr:col>3</xdr:col>
                    <xdr:colOff>254000</xdr:colOff>
                    <xdr:row>10</xdr:row>
                    <xdr:rowOff>0</xdr:rowOff>
                  </from>
                  <to>
                    <xdr:col>5</xdr:col>
                    <xdr:colOff>647700</xdr:colOff>
                    <xdr:row>11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Data!$B$2:$B$9</xm:f>
          </x14:formula1>
          <xm:sqref>C8:E9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6"/>
  <sheetViews>
    <sheetView workbookViewId="0">
      <selection activeCell="J7" sqref="J7:M7"/>
    </sheetView>
  </sheetViews>
  <sheetFormatPr baseColWidth="10" defaultColWidth="9" defaultRowHeight="14"/>
  <cols>
    <col min="1" max="1" width="5.1640625" style="1" customWidth="1"/>
    <col min="2" max="2" width="13.1640625" customWidth="1"/>
    <col min="3" max="3" width="10.6640625" customWidth="1"/>
    <col min="4" max="4" width="8.5" customWidth="1"/>
    <col min="5" max="5" width="5.6640625" customWidth="1"/>
    <col min="6" max="6" width="8.6640625" customWidth="1"/>
    <col min="7" max="7" width="0.5" customWidth="1"/>
    <col min="8" max="8" width="5.1640625" style="1" customWidth="1"/>
    <col min="9" max="9" width="8.6640625" customWidth="1"/>
    <col min="10" max="10" width="18.6640625" customWidth="1"/>
    <col min="11" max="11" width="8.5" customWidth="1"/>
    <col min="12" max="12" width="5.6640625" customWidth="1"/>
    <col min="13" max="13" width="8.6640625" customWidth="1"/>
  </cols>
  <sheetData>
    <row r="1" spans="1:13" s="10" customFormat="1" ht="24.75" customHeight="1">
      <c r="A1" s="89" t="s">
        <v>96</v>
      </c>
      <c r="B1" s="89"/>
      <c r="C1" s="89"/>
      <c r="D1" s="89"/>
      <c r="E1" s="89"/>
      <c r="F1" s="89"/>
      <c r="G1" s="89"/>
      <c r="H1" s="89"/>
      <c r="I1" s="89"/>
      <c r="J1" s="89"/>
      <c r="K1" s="89"/>
      <c r="L1" s="89"/>
      <c r="M1" s="89"/>
    </row>
    <row r="2" spans="1:13" ht="12.75" customHeight="1">
      <c r="A2" s="12"/>
      <c r="B2" s="12"/>
      <c r="C2" s="12"/>
      <c r="D2" s="12"/>
      <c r="E2" s="12"/>
      <c r="F2" s="12"/>
      <c r="G2" s="12"/>
      <c r="H2" s="12"/>
      <c r="I2" s="12"/>
      <c r="J2" s="12"/>
      <c r="K2" s="175" t="s">
        <v>1</v>
      </c>
      <c r="L2" s="175"/>
      <c r="M2" s="175"/>
    </row>
    <row r="3" spans="1:13" ht="13.5" customHeight="1">
      <c r="A3" s="13" t="s">
        <v>2</v>
      </c>
      <c r="H3" s="13" t="s">
        <v>3</v>
      </c>
    </row>
    <row r="4" spans="1:13" ht="15" customHeight="1">
      <c r="A4" s="167" t="s">
        <v>4</v>
      </c>
      <c r="B4" s="168"/>
      <c r="C4" s="169"/>
      <c r="D4" s="170"/>
      <c r="E4" s="170"/>
      <c r="F4" s="138"/>
      <c r="H4" s="147" t="s">
        <v>5</v>
      </c>
      <c r="I4" s="148"/>
      <c r="J4" s="140" t="str">
        <f>IFERROR(VLOOKUP(C8,Data!B10:E17,2,FALSE),"")</f>
        <v/>
      </c>
      <c r="K4" s="144" t="s">
        <v>6</v>
      </c>
      <c r="L4" s="140" t="str">
        <f>IFERROR(VLOOKUP(C8,Data!B10:E17,4,FALSE),"")</f>
        <v/>
      </c>
      <c r="M4" s="151"/>
    </row>
    <row r="5" spans="1:13" ht="15" customHeight="1">
      <c r="A5" s="155"/>
      <c r="B5" s="156"/>
      <c r="C5" s="171"/>
      <c r="D5" s="172"/>
      <c r="E5" s="172"/>
      <c r="F5" s="139"/>
      <c r="H5" s="149"/>
      <c r="I5" s="150"/>
      <c r="J5" s="141"/>
      <c r="K5" s="145"/>
      <c r="L5" s="141"/>
      <c r="M5" s="152"/>
    </row>
    <row r="6" spans="1:13" ht="15" customHeight="1">
      <c r="A6" s="153" t="s">
        <v>7</v>
      </c>
      <c r="B6" s="173"/>
      <c r="C6" s="169"/>
      <c r="D6" s="170"/>
      <c r="E6" s="170"/>
      <c r="F6" s="136" t="s">
        <v>8</v>
      </c>
      <c r="H6" s="161" t="s">
        <v>9</v>
      </c>
      <c r="I6" s="162"/>
      <c r="J6" s="91" t="s">
        <v>10</v>
      </c>
      <c r="K6" s="92"/>
      <c r="L6" s="92"/>
      <c r="M6" s="93"/>
    </row>
    <row r="7" spans="1:13" ht="15" customHeight="1">
      <c r="A7" s="155"/>
      <c r="B7" s="174"/>
      <c r="C7" s="171"/>
      <c r="D7" s="172"/>
      <c r="E7" s="172"/>
      <c r="F7" s="137"/>
      <c r="H7" s="163"/>
      <c r="I7" s="164"/>
      <c r="J7" s="94" t="s">
        <v>11</v>
      </c>
      <c r="K7" s="95"/>
      <c r="L7" s="95"/>
      <c r="M7" s="96"/>
    </row>
    <row r="8" spans="1:13" ht="15" customHeight="1">
      <c r="A8" s="153" t="s">
        <v>12</v>
      </c>
      <c r="B8" s="154"/>
      <c r="C8" s="157"/>
      <c r="D8" s="158"/>
      <c r="E8" s="158"/>
      <c r="F8" s="138" t="s">
        <v>13</v>
      </c>
      <c r="H8" s="161" t="s">
        <v>14</v>
      </c>
      <c r="I8" s="165"/>
      <c r="J8" s="142"/>
      <c r="K8" s="146" t="s">
        <v>15</v>
      </c>
      <c r="L8" s="150"/>
      <c r="M8" s="152"/>
    </row>
    <row r="9" spans="1:13" ht="15" customHeight="1">
      <c r="A9" s="155"/>
      <c r="B9" s="156"/>
      <c r="C9" s="159"/>
      <c r="D9" s="160"/>
      <c r="E9" s="160"/>
      <c r="F9" s="139"/>
      <c r="H9" s="166"/>
      <c r="I9" s="105"/>
      <c r="J9" s="143"/>
      <c r="K9" s="146"/>
      <c r="L9" s="141"/>
      <c r="M9" s="152"/>
    </row>
    <row r="10" spans="1:13" ht="26.25" customHeight="1">
      <c r="A10" s="97" t="s">
        <v>16</v>
      </c>
      <c r="B10" s="98"/>
      <c r="C10" s="99"/>
      <c r="D10" s="100"/>
      <c r="E10" s="101"/>
      <c r="F10" s="102"/>
      <c r="H10" s="103" t="s">
        <v>97</v>
      </c>
      <c r="I10" s="104"/>
      <c r="J10" s="105"/>
      <c r="K10" s="106">
        <f>D40+K27+K40</f>
        <v>63190</v>
      </c>
      <c r="L10" s="106"/>
      <c r="M10" s="107"/>
    </row>
    <row r="11" spans="1:13" ht="26.25" customHeight="1">
      <c r="A11" s="108" t="s">
        <v>18</v>
      </c>
      <c r="B11" s="109"/>
      <c r="C11" s="110"/>
      <c r="D11" s="101"/>
      <c r="E11" s="101"/>
      <c r="F11" s="102"/>
      <c r="H11" s="111" t="s">
        <v>19</v>
      </c>
      <c r="I11" s="112"/>
      <c r="J11" s="112"/>
      <c r="K11" s="113">
        <f>F40+M27+M40</f>
        <v>0</v>
      </c>
      <c r="L11" s="113"/>
      <c r="M11" s="114"/>
    </row>
    <row r="13" spans="1:13" s="11" customFormat="1" ht="16.25" customHeight="1">
      <c r="A13" s="14" t="s">
        <v>20</v>
      </c>
      <c r="B13" s="115" t="s">
        <v>98</v>
      </c>
      <c r="C13" s="116"/>
      <c r="D13" s="49" t="s">
        <v>22</v>
      </c>
      <c r="E13" s="15"/>
      <c r="F13" s="16" t="s">
        <v>23</v>
      </c>
      <c r="H13" s="14" t="s">
        <v>55</v>
      </c>
      <c r="I13" s="115" t="s">
        <v>99</v>
      </c>
      <c r="J13" s="133"/>
      <c r="K13" s="15" t="s">
        <v>22</v>
      </c>
      <c r="L13" s="16"/>
      <c r="M13" s="16" t="s">
        <v>23</v>
      </c>
    </row>
    <row r="14" spans="1:13" s="11" customFormat="1" ht="16.25" customHeight="1">
      <c r="A14" s="17">
        <v>1</v>
      </c>
      <c r="B14" s="176" t="s">
        <v>100</v>
      </c>
      <c r="C14" s="177"/>
      <c r="D14" s="50">
        <v>850</v>
      </c>
      <c r="E14" s="51"/>
      <c r="F14" s="20" t="str">
        <f>IF(E14=1,+D14,"")</f>
        <v/>
      </c>
      <c r="H14" s="17">
        <v>1</v>
      </c>
      <c r="I14" s="176" t="s">
        <v>101</v>
      </c>
      <c r="J14" s="178"/>
      <c r="K14" s="18">
        <v>2010</v>
      </c>
      <c r="L14" s="19"/>
      <c r="M14" s="20" t="str">
        <f>IF(L14=1,+K14,"")</f>
        <v/>
      </c>
    </row>
    <row r="15" spans="1:13" s="11" customFormat="1" ht="16.25" customHeight="1">
      <c r="A15" s="21">
        <v>2</v>
      </c>
      <c r="B15" s="179" t="s">
        <v>102</v>
      </c>
      <c r="C15" s="180"/>
      <c r="D15" s="52">
        <v>1740</v>
      </c>
      <c r="E15" s="53"/>
      <c r="F15" s="24" t="str">
        <f t="shared" ref="F15:F39" si="0">IF(E15=1,+D15,"")</f>
        <v/>
      </c>
      <c r="H15" s="21">
        <v>2</v>
      </c>
      <c r="I15" s="179" t="s">
        <v>103</v>
      </c>
      <c r="J15" s="181"/>
      <c r="K15" s="22">
        <v>1220</v>
      </c>
      <c r="L15" s="23"/>
      <c r="M15" s="24" t="str">
        <f t="shared" ref="M15:M26" si="1">IF(L15=1,+K15,"")</f>
        <v/>
      </c>
    </row>
    <row r="16" spans="1:13" s="11" customFormat="1" ht="16.25" customHeight="1">
      <c r="A16" s="21">
        <v>3</v>
      </c>
      <c r="B16" s="179" t="s">
        <v>104</v>
      </c>
      <c r="C16" s="180"/>
      <c r="D16" s="52">
        <v>1520</v>
      </c>
      <c r="E16" s="53"/>
      <c r="F16" s="24" t="str">
        <f t="shared" si="0"/>
        <v/>
      </c>
      <c r="H16" s="21">
        <v>3</v>
      </c>
      <c r="I16" s="179" t="s">
        <v>105</v>
      </c>
      <c r="J16" s="181"/>
      <c r="K16" s="22">
        <v>1750</v>
      </c>
      <c r="L16" s="23"/>
      <c r="M16" s="24" t="str">
        <f t="shared" si="1"/>
        <v/>
      </c>
    </row>
    <row r="17" spans="1:13" s="11" customFormat="1" ht="16.25" customHeight="1">
      <c r="A17" s="21">
        <v>4</v>
      </c>
      <c r="B17" s="179" t="s">
        <v>106</v>
      </c>
      <c r="C17" s="180"/>
      <c r="D17" s="52">
        <v>1680</v>
      </c>
      <c r="E17" s="53"/>
      <c r="F17" s="24" t="str">
        <f t="shared" si="0"/>
        <v/>
      </c>
      <c r="H17" s="21">
        <v>4</v>
      </c>
      <c r="I17" s="179" t="s">
        <v>107</v>
      </c>
      <c r="J17" s="181"/>
      <c r="K17" s="22">
        <v>1620</v>
      </c>
      <c r="L17" s="23"/>
      <c r="M17" s="24" t="str">
        <f t="shared" si="1"/>
        <v/>
      </c>
    </row>
    <row r="18" spans="1:13" s="11" customFormat="1" ht="16.25" customHeight="1">
      <c r="A18" s="21">
        <v>5</v>
      </c>
      <c r="B18" s="179" t="s">
        <v>108</v>
      </c>
      <c r="C18" s="180"/>
      <c r="D18" s="52">
        <v>1700</v>
      </c>
      <c r="E18" s="53"/>
      <c r="F18" s="24" t="str">
        <f t="shared" si="0"/>
        <v/>
      </c>
      <c r="H18" s="21">
        <v>5</v>
      </c>
      <c r="I18" s="179" t="s">
        <v>109</v>
      </c>
      <c r="J18" s="181"/>
      <c r="K18" s="22">
        <v>1100</v>
      </c>
      <c r="L18" s="23"/>
      <c r="M18" s="24" t="str">
        <f t="shared" si="1"/>
        <v/>
      </c>
    </row>
    <row r="19" spans="1:13" s="11" customFormat="1" ht="16.25" customHeight="1">
      <c r="A19" s="21">
        <v>6</v>
      </c>
      <c r="B19" s="179" t="s">
        <v>110</v>
      </c>
      <c r="C19" s="180"/>
      <c r="D19" s="52">
        <v>430</v>
      </c>
      <c r="E19" s="53"/>
      <c r="F19" s="24" t="str">
        <f t="shared" si="0"/>
        <v/>
      </c>
      <c r="H19" s="21">
        <v>6</v>
      </c>
      <c r="I19" s="179" t="s">
        <v>111</v>
      </c>
      <c r="J19" s="181"/>
      <c r="K19" s="22">
        <v>580</v>
      </c>
      <c r="L19" s="23"/>
      <c r="M19" s="24" t="str">
        <f t="shared" si="1"/>
        <v/>
      </c>
    </row>
    <row r="20" spans="1:13" s="11" customFormat="1" ht="16.25" customHeight="1">
      <c r="A20" s="21">
        <v>7</v>
      </c>
      <c r="B20" s="179" t="s">
        <v>112</v>
      </c>
      <c r="C20" s="180"/>
      <c r="D20" s="52">
        <v>880</v>
      </c>
      <c r="E20" s="53"/>
      <c r="F20" s="24" t="str">
        <f t="shared" si="0"/>
        <v/>
      </c>
      <c r="H20" s="21">
        <v>7</v>
      </c>
      <c r="I20" s="179" t="s">
        <v>113</v>
      </c>
      <c r="J20" s="181"/>
      <c r="K20" s="22">
        <v>1580</v>
      </c>
      <c r="L20" s="23"/>
      <c r="M20" s="24" t="str">
        <f t="shared" si="1"/>
        <v/>
      </c>
    </row>
    <row r="21" spans="1:13" s="11" customFormat="1" ht="16.25" customHeight="1">
      <c r="A21" s="21">
        <v>8</v>
      </c>
      <c r="B21" s="179" t="s">
        <v>114</v>
      </c>
      <c r="C21" s="180"/>
      <c r="D21" s="52">
        <v>1530</v>
      </c>
      <c r="E21" s="53"/>
      <c r="F21" s="24" t="str">
        <f t="shared" si="0"/>
        <v/>
      </c>
      <c r="H21" s="21">
        <v>8</v>
      </c>
      <c r="I21" s="179" t="s">
        <v>115</v>
      </c>
      <c r="J21" s="181"/>
      <c r="K21" s="22">
        <v>1310</v>
      </c>
      <c r="L21" s="23"/>
      <c r="M21" s="24" t="str">
        <f t="shared" si="1"/>
        <v/>
      </c>
    </row>
    <row r="22" spans="1:13" s="11" customFormat="1" ht="16.25" customHeight="1">
      <c r="A22" s="21">
        <v>9</v>
      </c>
      <c r="B22" s="179" t="s">
        <v>116</v>
      </c>
      <c r="C22" s="180"/>
      <c r="D22" s="52">
        <v>2130</v>
      </c>
      <c r="E22" s="53"/>
      <c r="F22" s="24" t="str">
        <f t="shared" si="0"/>
        <v/>
      </c>
      <c r="H22" s="21">
        <v>9</v>
      </c>
      <c r="I22" s="179" t="s">
        <v>117</v>
      </c>
      <c r="J22" s="181"/>
      <c r="K22" s="22">
        <v>1790</v>
      </c>
      <c r="L22" s="23"/>
      <c r="M22" s="24" t="str">
        <f t="shared" si="1"/>
        <v/>
      </c>
    </row>
    <row r="23" spans="1:13" s="11" customFormat="1" ht="16.25" customHeight="1">
      <c r="A23" s="21">
        <v>10</v>
      </c>
      <c r="B23" s="179" t="s">
        <v>118</v>
      </c>
      <c r="C23" s="180"/>
      <c r="D23" s="52">
        <v>1830</v>
      </c>
      <c r="E23" s="53"/>
      <c r="F23" s="24" t="str">
        <f t="shared" si="0"/>
        <v/>
      </c>
      <c r="H23" s="21">
        <v>10</v>
      </c>
      <c r="I23" s="179" t="s">
        <v>119</v>
      </c>
      <c r="J23" s="181"/>
      <c r="K23" s="22">
        <v>1650</v>
      </c>
      <c r="L23" s="23"/>
      <c r="M23" s="24" t="str">
        <f t="shared" si="1"/>
        <v/>
      </c>
    </row>
    <row r="24" spans="1:13" s="11" customFormat="1" ht="16.25" customHeight="1">
      <c r="A24" s="21">
        <v>11</v>
      </c>
      <c r="B24" s="179" t="s">
        <v>120</v>
      </c>
      <c r="C24" s="180"/>
      <c r="D24" s="52">
        <v>1650</v>
      </c>
      <c r="E24" s="53"/>
      <c r="F24" s="24" t="str">
        <f t="shared" si="0"/>
        <v/>
      </c>
      <c r="H24" s="21">
        <v>11</v>
      </c>
      <c r="I24" s="179" t="s">
        <v>121</v>
      </c>
      <c r="J24" s="181"/>
      <c r="K24" s="22">
        <v>860</v>
      </c>
      <c r="L24" s="23"/>
      <c r="M24" s="24" t="str">
        <f t="shared" si="1"/>
        <v/>
      </c>
    </row>
    <row r="25" spans="1:13" s="11" customFormat="1" ht="16.25" customHeight="1">
      <c r="A25" s="21">
        <v>12</v>
      </c>
      <c r="B25" s="179" t="s">
        <v>122</v>
      </c>
      <c r="C25" s="180"/>
      <c r="D25" s="52">
        <v>1960</v>
      </c>
      <c r="E25" s="53"/>
      <c r="F25" s="24" t="str">
        <f t="shared" si="0"/>
        <v/>
      </c>
      <c r="H25" s="21">
        <v>12</v>
      </c>
      <c r="I25" s="179" t="s">
        <v>123</v>
      </c>
      <c r="J25" s="181"/>
      <c r="K25" s="22">
        <v>640</v>
      </c>
      <c r="L25" s="23"/>
      <c r="M25" s="24" t="str">
        <f t="shared" si="1"/>
        <v/>
      </c>
    </row>
    <row r="26" spans="1:13" s="11" customFormat="1" ht="16.25" customHeight="1">
      <c r="A26" s="21">
        <v>13</v>
      </c>
      <c r="B26" s="179" t="s">
        <v>124</v>
      </c>
      <c r="C26" s="180"/>
      <c r="D26" s="52">
        <v>770</v>
      </c>
      <c r="E26" s="53"/>
      <c r="F26" s="24" t="str">
        <f t="shared" si="0"/>
        <v/>
      </c>
      <c r="H26" s="25">
        <v>13</v>
      </c>
      <c r="I26" s="182" t="s">
        <v>125</v>
      </c>
      <c r="J26" s="183"/>
      <c r="K26" s="28">
        <v>780</v>
      </c>
      <c r="L26" s="29"/>
      <c r="M26" s="30" t="str">
        <f t="shared" si="1"/>
        <v/>
      </c>
    </row>
    <row r="27" spans="1:13" s="11" customFormat="1" ht="16.25" customHeight="1">
      <c r="A27" s="21">
        <v>14</v>
      </c>
      <c r="B27" s="179" t="s">
        <v>126</v>
      </c>
      <c r="C27" s="180"/>
      <c r="D27" s="52">
        <v>2340</v>
      </c>
      <c r="E27" s="53"/>
      <c r="F27" s="24" t="str">
        <f t="shared" si="0"/>
        <v/>
      </c>
      <c r="H27" s="26" t="s">
        <v>37</v>
      </c>
      <c r="I27" s="130"/>
      <c r="J27" s="133"/>
      <c r="K27" s="31">
        <f>SUM(K14:K26)</f>
        <v>16890</v>
      </c>
      <c r="L27" s="32"/>
      <c r="M27" s="32">
        <f>SUM(M14:M26)</f>
        <v>0</v>
      </c>
    </row>
    <row r="28" spans="1:13" s="11" customFormat="1" ht="16.25" customHeight="1">
      <c r="A28" s="21">
        <v>15</v>
      </c>
      <c r="B28" s="179" t="s">
        <v>127</v>
      </c>
      <c r="C28" s="180"/>
      <c r="D28" s="52">
        <v>1140</v>
      </c>
      <c r="E28" s="53"/>
      <c r="F28" s="24" t="str">
        <f t="shared" si="0"/>
        <v/>
      </c>
      <c r="H28" s="27"/>
      <c r="I28" s="133"/>
      <c r="J28" s="133"/>
    </row>
    <row r="29" spans="1:13" s="11" customFormat="1" ht="16.25" customHeight="1">
      <c r="A29" s="21">
        <v>16</v>
      </c>
      <c r="B29" s="179" t="s">
        <v>128</v>
      </c>
      <c r="C29" s="180"/>
      <c r="D29" s="52">
        <v>870</v>
      </c>
      <c r="E29" s="53"/>
      <c r="F29" s="24" t="str">
        <f t="shared" si="0"/>
        <v/>
      </c>
      <c r="H29" s="14" t="s">
        <v>69</v>
      </c>
      <c r="I29" s="115" t="s">
        <v>129</v>
      </c>
      <c r="J29" s="133"/>
      <c r="K29" s="15" t="s">
        <v>22</v>
      </c>
      <c r="L29" s="16"/>
      <c r="M29" s="16" t="s">
        <v>23</v>
      </c>
    </row>
    <row r="30" spans="1:13" s="11" customFormat="1" ht="16.25" customHeight="1">
      <c r="A30" s="21">
        <v>17</v>
      </c>
      <c r="B30" s="179" t="s">
        <v>130</v>
      </c>
      <c r="C30" s="180"/>
      <c r="D30" s="52">
        <v>430</v>
      </c>
      <c r="E30" s="53"/>
      <c r="F30" s="24" t="str">
        <f t="shared" si="0"/>
        <v/>
      </c>
      <c r="H30" s="54">
        <v>1</v>
      </c>
      <c r="I30" s="176" t="s">
        <v>131</v>
      </c>
      <c r="J30" s="178"/>
      <c r="K30" s="18">
        <v>540</v>
      </c>
      <c r="L30" s="19"/>
      <c r="M30" s="60" t="str">
        <f>IF(L30=1,+K30,"")</f>
        <v/>
      </c>
    </row>
    <row r="31" spans="1:13" s="11" customFormat="1" ht="16.25" customHeight="1">
      <c r="A31" s="21">
        <v>18</v>
      </c>
      <c r="B31" s="179" t="s">
        <v>132</v>
      </c>
      <c r="C31" s="180"/>
      <c r="D31" s="52">
        <v>2090</v>
      </c>
      <c r="E31" s="53"/>
      <c r="F31" s="24" t="str">
        <f t="shared" si="0"/>
        <v/>
      </c>
      <c r="H31" s="55">
        <v>2</v>
      </c>
      <c r="I31" s="179" t="s">
        <v>133</v>
      </c>
      <c r="J31" s="181"/>
      <c r="K31" s="22">
        <v>700</v>
      </c>
      <c r="L31" s="23"/>
      <c r="M31" s="61" t="str">
        <f t="shared" ref="M31:M39" si="2">IF(L31=1,+K31,"")</f>
        <v/>
      </c>
    </row>
    <row r="32" spans="1:13" s="11" customFormat="1" ht="16.25" customHeight="1">
      <c r="A32" s="21">
        <v>19</v>
      </c>
      <c r="B32" s="179" t="s">
        <v>134</v>
      </c>
      <c r="C32" s="180"/>
      <c r="D32" s="52">
        <v>380</v>
      </c>
      <c r="E32" s="53"/>
      <c r="F32" s="24" t="str">
        <f t="shared" si="0"/>
        <v/>
      </c>
      <c r="H32" s="55">
        <v>3</v>
      </c>
      <c r="I32" s="179" t="s">
        <v>135</v>
      </c>
      <c r="J32" s="181"/>
      <c r="K32" s="22">
        <v>1430</v>
      </c>
      <c r="L32" s="23"/>
      <c r="M32" s="61" t="str">
        <f t="shared" si="2"/>
        <v/>
      </c>
    </row>
    <row r="33" spans="1:13" s="11" customFormat="1" ht="16.25" customHeight="1">
      <c r="A33" s="21">
        <v>20</v>
      </c>
      <c r="B33" s="179" t="s">
        <v>136</v>
      </c>
      <c r="C33" s="180"/>
      <c r="D33" s="52">
        <v>1270</v>
      </c>
      <c r="E33" s="53"/>
      <c r="F33" s="24" t="str">
        <f t="shared" si="0"/>
        <v/>
      </c>
      <c r="H33" s="55">
        <v>4</v>
      </c>
      <c r="I33" s="179" t="s">
        <v>137</v>
      </c>
      <c r="J33" s="181"/>
      <c r="K33" s="22">
        <v>720</v>
      </c>
      <c r="L33" s="23"/>
      <c r="M33" s="61" t="str">
        <f t="shared" si="2"/>
        <v/>
      </c>
    </row>
    <row r="34" spans="1:13" s="11" customFormat="1" ht="16.25" customHeight="1">
      <c r="A34" s="21">
        <v>21</v>
      </c>
      <c r="B34" s="179" t="s">
        <v>138</v>
      </c>
      <c r="C34" s="180"/>
      <c r="D34" s="52">
        <v>2000</v>
      </c>
      <c r="E34" s="53"/>
      <c r="F34" s="24" t="str">
        <f t="shared" si="0"/>
        <v/>
      </c>
      <c r="H34" s="55">
        <v>5</v>
      </c>
      <c r="I34" s="179" t="s">
        <v>139</v>
      </c>
      <c r="J34" s="181"/>
      <c r="K34" s="22">
        <v>1780</v>
      </c>
      <c r="L34" s="23"/>
      <c r="M34" s="61" t="str">
        <f t="shared" si="2"/>
        <v/>
      </c>
    </row>
    <row r="35" spans="1:13" s="11" customFormat="1" ht="16.25" customHeight="1">
      <c r="A35" s="21">
        <v>22</v>
      </c>
      <c r="B35" s="179" t="s">
        <v>140</v>
      </c>
      <c r="C35" s="184"/>
      <c r="D35" s="52">
        <v>1520</v>
      </c>
      <c r="E35" s="53"/>
      <c r="F35" s="24" t="str">
        <f t="shared" si="0"/>
        <v/>
      </c>
      <c r="H35" s="55">
        <v>6</v>
      </c>
      <c r="I35" s="179" t="s">
        <v>141</v>
      </c>
      <c r="J35" s="181"/>
      <c r="K35" s="22">
        <v>1430</v>
      </c>
      <c r="L35" s="23"/>
      <c r="M35" s="61" t="str">
        <f t="shared" si="2"/>
        <v/>
      </c>
    </row>
    <row r="36" spans="1:13" s="11" customFormat="1" ht="16.25" customHeight="1">
      <c r="A36" s="21">
        <v>23</v>
      </c>
      <c r="B36" s="179" t="s">
        <v>142</v>
      </c>
      <c r="C36" s="180"/>
      <c r="D36" s="52">
        <v>1000</v>
      </c>
      <c r="E36" s="53"/>
      <c r="F36" s="24" t="str">
        <f t="shared" si="0"/>
        <v/>
      </c>
      <c r="H36" s="55">
        <v>7</v>
      </c>
      <c r="I36" s="179" t="s">
        <v>143</v>
      </c>
      <c r="J36" s="181"/>
      <c r="K36" s="22">
        <v>550</v>
      </c>
      <c r="L36" s="23"/>
      <c r="M36" s="61" t="str">
        <f t="shared" si="2"/>
        <v/>
      </c>
    </row>
    <row r="37" spans="1:13" s="11" customFormat="1" ht="16.25" customHeight="1">
      <c r="A37" s="21">
        <v>24</v>
      </c>
      <c r="B37" s="179" t="s">
        <v>144</v>
      </c>
      <c r="C37" s="180"/>
      <c r="D37" s="52">
        <v>930</v>
      </c>
      <c r="E37" s="53"/>
      <c r="F37" s="24" t="str">
        <f t="shared" si="0"/>
        <v/>
      </c>
      <c r="H37" s="55">
        <v>8</v>
      </c>
      <c r="I37" s="179" t="s">
        <v>145</v>
      </c>
      <c r="J37" s="181"/>
      <c r="K37" s="22">
        <v>440</v>
      </c>
      <c r="L37" s="23"/>
      <c r="M37" s="61" t="str">
        <f t="shared" si="2"/>
        <v/>
      </c>
    </row>
    <row r="38" spans="1:13" s="11" customFormat="1" ht="16.25" customHeight="1">
      <c r="A38" s="21">
        <v>25</v>
      </c>
      <c r="B38" s="179" t="s">
        <v>146</v>
      </c>
      <c r="C38" s="180"/>
      <c r="D38" s="52">
        <v>1840</v>
      </c>
      <c r="E38" s="53"/>
      <c r="F38" s="24" t="str">
        <f t="shared" si="0"/>
        <v/>
      </c>
      <c r="H38" s="55">
        <v>9</v>
      </c>
      <c r="I38" s="179" t="s">
        <v>147</v>
      </c>
      <c r="J38" s="181"/>
      <c r="K38" s="22">
        <v>700</v>
      </c>
      <c r="L38" s="23"/>
      <c r="M38" s="61" t="str">
        <f t="shared" si="2"/>
        <v/>
      </c>
    </row>
    <row r="39" spans="1:13" s="11" customFormat="1" ht="16.25" customHeight="1">
      <c r="A39" s="25">
        <v>26</v>
      </c>
      <c r="B39" s="182" t="s">
        <v>148</v>
      </c>
      <c r="C39" s="185"/>
      <c r="D39" s="56">
        <v>3010</v>
      </c>
      <c r="E39" s="57"/>
      <c r="F39" s="30" t="str">
        <f t="shared" si="0"/>
        <v/>
      </c>
      <c r="H39" s="58">
        <v>10</v>
      </c>
      <c r="I39" s="182" t="s">
        <v>149</v>
      </c>
      <c r="J39" s="183"/>
      <c r="K39" s="28">
        <v>520</v>
      </c>
      <c r="L39" s="29"/>
      <c r="M39" s="62" t="str">
        <f t="shared" si="2"/>
        <v/>
      </c>
    </row>
    <row r="40" spans="1:13" s="11" customFormat="1" ht="16.25" customHeight="1">
      <c r="A40" s="26" t="s">
        <v>37</v>
      </c>
      <c r="B40" s="130"/>
      <c r="C40" s="117"/>
      <c r="D40" s="59">
        <f>SUM(D14:D39)</f>
        <v>37490</v>
      </c>
      <c r="E40" s="31"/>
      <c r="F40" s="32">
        <f>SUM(F14:F39)</f>
        <v>0</v>
      </c>
      <c r="H40" s="26" t="s">
        <v>37</v>
      </c>
      <c r="I40" s="130"/>
      <c r="J40" s="133"/>
      <c r="K40" s="31">
        <f>SUM(K30:K39)</f>
        <v>8810</v>
      </c>
      <c r="L40" s="32"/>
      <c r="M40" s="32">
        <f>SUM(M30:M39)</f>
        <v>0</v>
      </c>
    </row>
    <row r="41" spans="1:13" ht="16.25" customHeight="1">
      <c r="B41" s="186"/>
      <c r="C41" s="186"/>
    </row>
    <row r="42" spans="1:13" ht="16.25" customHeight="1">
      <c r="A42" s="36" t="s">
        <v>79</v>
      </c>
      <c r="B42" s="44"/>
      <c r="C42" s="44"/>
      <c r="D42" s="44"/>
      <c r="E42" s="44"/>
      <c r="F42" s="44"/>
      <c r="H42" s="36" t="s">
        <v>87</v>
      </c>
      <c r="I42" s="46"/>
    </row>
    <row r="43" spans="1:13" ht="16.25" customHeight="1">
      <c r="A43" s="44"/>
      <c r="B43" s="45"/>
      <c r="C43" s="46" t="s">
        <v>80</v>
      </c>
      <c r="D43" s="44"/>
      <c r="E43" s="44"/>
      <c r="F43" s="44"/>
      <c r="H43" s="40" t="s">
        <v>89</v>
      </c>
      <c r="I43" s="11"/>
    </row>
    <row r="44" spans="1:13" ht="16.25" customHeight="1">
      <c r="A44" s="47"/>
      <c r="B44" s="46" t="s">
        <v>81</v>
      </c>
      <c r="C44" s="46"/>
      <c r="D44" s="48"/>
      <c r="E44" s="48"/>
      <c r="F44" s="48"/>
      <c r="H44" s="40" t="s">
        <v>90</v>
      </c>
    </row>
    <row r="45" spans="1:13" ht="16.25" customHeight="1">
      <c r="A45" s="47"/>
      <c r="B45" s="46" t="s">
        <v>84</v>
      </c>
      <c r="C45" s="46"/>
      <c r="D45" s="48"/>
      <c r="E45" s="48"/>
      <c r="F45" s="48"/>
      <c r="H45" s="40" t="s">
        <v>91</v>
      </c>
    </row>
    <row r="46" spans="1:13" ht="16.25" customHeight="1">
      <c r="A46" s="47"/>
      <c r="B46" s="46"/>
      <c r="C46" s="46"/>
      <c r="D46" s="48"/>
      <c r="E46" s="48"/>
      <c r="F46" s="48"/>
      <c r="H46" s="40" t="s">
        <v>92</v>
      </c>
    </row>
    <row r="47" spans="1:13" ht="16.25" customHeight="1">
      <c r="C47" s="48"/>
      <c r="H47" s="40" t="s">
        <v>93</v>
      </c>
    </row>
    <row r="48" spans="1:13" ht="16.25" customHeight="1">
      <c r="C48" s="11"/>
      <c r="H48" s="40" t="s">
        <v>94</v>
      </c>
    </row>
    <row r="49" spans="8:8" ht="16.25" customHeight="1">
      <c r="H49" s="40" t="s">
        <v>95</v>
      </c>
    </row>
    <row r="50" spans="8:8" ht="16.25" customHeight="1"/>
    <row r="51" spans="8:8" ht="16.25" customHeight="1"/>
    <row r="52" spans="8:8" ht="16.25" customHeight="1"/>
    <row r="53" spans="8:8" ht="16.25" customHeight="1"/>
    <row r="54" spans="8:8" ht="16.25" customHeight="1"/>
    <row r="55" spans="8:8" ht="16.25" customHeight="1"/>
    <row r="56" spans="8:8" ht="16.25" customHeight="1"/>
  </sheetData>
  <mergeCells count="87">
    <mergeCell ref="B41:C41"/>
    <mergeCell ref="F6:F7"/>
    <mergeCell ref="F8:F9"/>
    <mergeCell ref="J4:J5"/>
    <mergeCell ref="J8:J9"/>
    <mergeCell ref="H6:I7"/>
    <mergeCell ref="A8:B9"/>
    <mergeCell ref="C8:E9"/>
    <mergeCell ref="H8:I9"/>
    <mergeCell ref="H4:I5"/>
    <mergeCell ref="A6:B7"/>
    <mergeCell ref="C6:E7"/>
    <mergeCell ref="A4:B5"/>
    <mergeCell ref="C4:F5"/>
    <mergeCell ref="B38:C38"/>
    <mergeCell ref="I38:J38"/>
    <mergeCell ref="B39:C39"/>
    <mergeCell ref="I39:J39"/>
    <mergeCell ref="B40:C40"/>
    <mergeCell ref="I40:J40"/>
    <mergeCell ref="B35:C35"/>
    <mergeCell ref="I35:J35"/>
    <mergeCell ref="B36:C36"/>
    <mergeCell ref="I36:J36"/>
    <mergeCell ref="B37:C37"/>
    <mergeCell ref="I37:J37"/>
    <mergeCell ref="B32:C32"/>
    <mergeCell ref="I32:J32"/>
    <mergeCell ref="B33:C33"/>
    <mergeCell ref="I33:J33"/>
    <mergeCell ref="B34:C34"/>
    <mergeCell ref="I34:J34"/>
    <mergeCell ref="B29:C29"/>
    <mergeCell ref="I29:J29"/>
    <mergeCell ref="B30:C30"/>
    <mergeCell ref="I30:J30"/>
    <mergeCell ref="B31:C31"/>
    <mergeCell ref="I31:J31"/>
    <mergeCell ref="B26:C26"/>
    <mergeCell ref="I26:J26"/>
    <mergeCell ref="B27:C27"/>
    <mergeCell ref="I27:J27"/>
    <mergeCell ref="B28:C28"/>
    <mergeCell ref="I28:J28"/>
    <mergeCell ref="B23:C23"/>
    <mergeCell ref="I23:J23"/>
    <mergeCell ref="B24:C24"/>
    <mergeCell ref="I24:J24"/>
    <mergeCell ref="B25:C25"/>
    <mergeCell ref="I25:J25"/>
    <mergeCell ref="B20:C20"/>
    <mergeCell ref="I20:J20"/>
    <mergeCell ref="B21:C21"/>
    <mergeCell ref="I21:J21"/>
    <mergeCell ref="B22:C22"/>
    <mergeCell ref="I22:J22"/>
    <mergeCell ref="B17:C17"/>
    <mergeCell ref="I17:J17"/>
    <mergeCell ref="B18:C18"/>
    <mergeCell ref="I18:J18"/>
    <mergeCell ref="B19:C19"/>
    <mergeCell ref="I19:J19"/>
    <mergeCell ref="B14:C14"/>
    <mergeCell ref="I14:J14"/>
    <mergeCell ref="B15:C15"/>
    <mergeCell ref="I15:J15"/>
    <mergeCell ref="B16:C16"/>
    <mergeCell ref="I16:J16"/>
    <mergeCell ref="A11:B11"/>
    <mergeCell ref="C11:F11"/>
    <mergeCell ref="H11:J11"/>
    <mergeCell ref="K11:M11"/>
    <mergeCell ref="B13:C13"/>
    <mergeCell ref="I13:J13"/>
    <mergeCell ref="A1:M1"/>
    <mergeCell ref="K2:M2"/>
    <mergeCell ref="J6:M6"/>
    <mergeCell ref="J7:M7"/>
    <mergeCell ref="A10:B10"/>
    <mergeCell ref="C10:D10"/>
    <mergeCell ref="E10:F10"/>
    <mergeCell ref="H10:J10"/>
    <mergeCell ref="K10:M10"/>
    <mergeCell ref="K4:K5"/>
    <mergeCell ref="K8:K9"/>
    <mergeCell ref="L8:M9"/>
    <mergeCell ref="L4:M5"/>
  </mergeCells>
  <phoneticPr fontId="22"/>
  <pageMargins left="0" right="0" top="0" bottom="0" header="0.297916666666667" footer="0.297916666666667"/>
  <pageSetup paperSize="9" scale="95"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2052" r:id="rId3" name="Check Box 4">
              <controlPr defaultSize="0" autoPict="0">
                <anchor moveWithCells="1">
                  <from>
                    <xdr:col>4</xdr:col>
                    <xdr:colOff>101600</xdr:colOff>
                    <xdr:row>8</xdr:row>
                    <xdr:rowOff>177800</xdr:rowOff>
                  </from>
                  <to>
                    <xdr:col>7</xdr:col>
                    <xdr:colOff>25400</xdr:colOff>
                    <xdr:row>9</xdr:row>
                    <xdr:rowOff>317500</xdr:rowOff>
                  </to>
                </anchor>
              </controlPr>
            </control>
          </mc:Choice>
        </mc:AlternateContent>
        <mc:AlternateContent xmlns:mc="http://schemas.openxmlformats.org/markup-compatibility/2006">
          <mc:Choice Requires="x14">
            <control shapeId="2053" r:id="rId4" name="Check Box 5">
              <controlPr defaultSize="0" autoPict="0">
                <anchor moveWithCells="1">
                  <from>
                    <xdr:col>2</xdr:col>
                    <xdr:colOff>127000</xdr:colOff>
                    <xdr:row>10</xdr:row>
                    <xdr:rowOff>0</xdr:rowOff>
                  </from>
                  <to>
                    <xdr:col>3</xdr:col>
                    <xdr:colOff>88900</xdr:colOff>
                    <xdr:row>11</xdr:row>
                    <xdr:rowOff>0</xdr:rowOff>
                  </to>
                </anchor>
              </controlPr>
            </control>
          </mc:Choice>
        </mc:AlternateContent>
        <mc:AlternateContent xmlns:mc="http://schemas.openxmlformats.org/markup-compatibility/2006">
          <mc:Choice Requires="x14">
            <control shapeId="2054" r:id="rId5" name="Check Box 6">
              <controlPr defaultSize="0" autoPict="0">
                <anchor moveWithCells="1">
                  <from>
                    <xdr:col>3</xdr:col>
                    <xdr:colOff>254000</xdr:colOff>
                    <xdr:row>10</xdr:row>
                    <xdr:rowOff>0</xdr:rowOff>
                  </from>
                  <to>
                    <xdr:col>5</xdr:col>
                    <xdr:colOff>647700</xdr:colOff>
                    <xdr:row>11</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Data!$B$10:$B$17</xm:f>
          </x14:formula1>
          <xm:sqref>C8:E9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1"/>
  <sheetViews>
    <sheetView topLeftCell="A6" workbookViewId="0">
      <selection activeCell="J7" sqref="J7:M7"/>
    </sheetView>
  </sheetViews>
  <sheetFormatPr baseColWidth="10" defaultColWidth="9" defaultRowHeight="14"/>
  <cols>
    <col min="1" max="1" width="5.1640625" style="1" customWidth="1"/>
    <col min="2" max="2" width="13.1640625" customWidth="1"/>
    <col min="3" max="3" width="10.6640625" customWidth="1"/>
    <col min="4" max="4" width="8.5" customWidth="1"/>
    <col min="5" max="5" width="5.6640625" customWidth="1"/>
    <col min="6" max="6" width="8.6640625" customWidth="1"/>
    <col min="7" max="7" width="0.5" customWidth="1"/>
    <col min="8" max="8" width="5.1640625" style="1" customWidth="1"/>
    <col min="9" max="9" width="8.6640625" customWidth="1"/>
    <col min="10" max="10" width="18.6640625" customWidth="1"/>
    <col min="11" max="11" width="8.5" customWidth="1"/>
    <col min="12" max="12" width="5.6640625" customWidth="1"/>
    <col min="13" max="13" width="8.6640625" customWidth="1"/>
  </cols>
  <sheetData>
    <row r="1" spans="1:13" s="10" customFormat="1" ht="24.75" customHeight="1">
      <c r="A1" s="89" t="s">
        <v>150</v>
      </c>
      <c r="B1" s="89"/>
      <c r="C1" s="89"/>
      <c r="D1" s="89"/>
      <c r="E1" s="89"/>
      <c r="F1" s="89"/>
      <c r="G1" s="89"/>
      <c r="H1" s="89"/>
      <c r="I1" s="89"/>
      <c r="J1" s="89"/>
      <c r="K1" s="89"/>
      <c r="L1" s="89"/>
      <c r="M1" s="89"/>
    </row>
    <row r="2" spans="1:13" ht="12.75" customHeight="1">
      <c r="A2" s="12"/>
      <c r="B2" s="12"/>
      <c r="C2" s="12"/>
      <c r="D2" s="12"/>
      <c r="E2" s="12"/>
      <c r="F2" s="12"/>
      <c r="G2" s="12"/>
      <c r="H2" s="12"/>
      <c r="I2" s="12"/>
      <c r="J2" s="12"/>
      <c r="K2" s="175" t="s">
        <v>1</v>
      </c>
      <c r="L2" s="175"/>
      <c r="M2" s="175"/>
    </row>
    <row r="3" spans="1:13" ht="13.5" customHeight="1">
      <c r="A3" s="13" t="s">
        <v>2</v>
      </c>
      <c r="H3" s="13" t="s">
        <v>3</v>
      </c>
    </row>
    <row r="4" spans="1:13" ht="15" customHeight="1">
      <c r="A4" s="167" t="s">
        <v>4</v>
      </c>
      <c r="B4" s="168"/>
      <c r="C4" s="169"/>
      <c r="D4" s="170"/>
      <c r="E4" s="170"/>
      <c r="F4" s="138"/>
      <c r="H4" s="147" t="s">
        <v>5</v>
      </c>
      <c r="I4" s="148"/>
      <c r="J4" s="140" t="str">
        <f>IFERROR(VLOOKUP(C8,Data!B18:E25,2,FALSE),"")</f>
        <v/>
      </c>
      <c r="K4" s="144" t="s">
        <v>6</v>
      </c>
      <c r="L4" s="140" t="str">
        <f>IFERROR(VLOOKUP(C8,Data!B18:E25,4,FALSE),"")</f>
        <v/>
      </c>
      <c r="M4" s="151"/>
    </row>
    <row r="5" spans="1:13" ht="15" customHeight="1">
      <c r="A5" s="155"/>
      <c r="B5" s="156"/>
      <c r="C5" s="171"/>
      <c r="D5" s="172"/>
      <c r="E5" s="172"/>
      <c r="F5" s="139"/>
      <c r="H5" s="149"/>
      <c r="I5" s="150"/>
      <c r="J5" s="141"/>
      <c r="K5" s="145"/>
      <c r="L5" s="141"/>
      <c r="M5" s="152"/>
    </row>
    <row r="6" spans="1:13" ht="15" customHeight="1">
      <c r="A6" s="153" t="s">
        <v>7</v>
      </c>
      <c r="B6" s="173"/>
      <c r="C6" s="169"/>
      <c r="D6" s="170"/>
      <c r="E6" s="170"/>
      <c r="F6" s="136" t="s">
        <v>8</v>
      </c>
      <c r="H6" s="161" t="s">
        <v>9</v>
      </c>
      <c r="I6" s="162"/>
      <c r="J6" s="91" t="s">
        <v>10</v>
      </c>
      <c r="K6" s="92"/>
      <c r="L6" s="92"/>
      <c r="M6" s="93"/>
    </row>
    <row r="7" spans="1:13" ht="15" customHeight="1">
      <c r="A7" s="155"/>
      <c r="B7" s="174"/>
      <c r="C7" s="171"/>
      <c r="D7" s="172"/>
      <c r="E7" s="172"/>
      <c r="F7" s="137"/>
      <c r="H7" s="163"/>
      <c r="I7" s="164"/>
      <c r="J7" s="94" t="s">
        <v>11</v>
      </c>
      <c r="K7" s="95"/>
      <c r="L7" s="95"/>
      <c r="M7" s="96"/>
    </row>
    <row r="8" spans="1:13" ht="15" customHeight="1">
      <c r="A8" s="153" t="s">
        <v>12</v>
      </c>
      <c r="B8" s="154"/>
      <c r="C8" s="157"/>
      <c r="D8" s="158"/>
      <c r="E8" s="158"/>
      <c r="F8" s="138" t="s">
        <v>13</v>
      </c>
      <c r="H8" s="161" t="s">
        <v>14</v>
      </c>
      <c r="I8" s="165"/>
      <c r="J8" s="196"/>
      <c r="K8" s="146" t="s">
        <v>15</v>
      </c>
      <c r="L8" s="150"/>
      <c r="M8" s="152"/>
    </row>
    <row r="9" spans="1:13" ht="15" customHeight="1">
      <c r="A9" s="155"/>
      <c r="B9" s="156"/>
      <c r="C9" s="159"/>
      <c r="D9" s="160"/>
      <c r="E9" s="160"/>
      <c r="F9" s="139"/>
      <c r="H9" s="166"/>
      <c r="I9" s="105"/>
      <c r="J9" s="143"/>
      <c r="K9" s="146"/>
      <c r="L9" s="141"/>
      <c r="M9" s="152"/>
    </row>
    <row r="10" spans="1:13" ht="26.25" customHeight="1">
      <c r="A10" s="97" t="s">
        <v>16</v>
      </c>
      <c r="B10" s="98"/>
      <c r="C10" s="99"/>
      <c r="D10" s="100"/>
      <c r="E10" s="101"/>
      <c r="F10" s="102"/>
      <c r="H10" s="103" t="s">
        <v>151</v>
      </c>
      <c r="I10" s="104"/>
      <c r="J10" s="105"/>
      <c r="K10" s="106">
        <f>D35+D53+K32+K48</f>
        <v>63480</v>
      </c>
      <c r="L10" s="106"/>
      <c r="M10" s="107"/>
    </row>
    <row r="11" spans="1:13" ht="26.25" customHeight="1">
      <c r="A11" s="108" t="s">
        <v>18</v>
      </c>
      <c r="B11" s="109"/>
      <c r="C11" s="110"/>
      <c r="D11" s="101"/>
      <c r="E11" s="101"/>
      <c r="F11" s="102"/>
      <c r="H11" s="111" t="s">
        <v>19</v>
      </c>
      <c r="I11" s="112"/>
      <c r="J11" s="112"/>
      <c r="K11" s="113">
        <f>F35+F53+M32+M48</f>
        <v>0</v>
      </c>
      <c r="L11" s="113"/>
      <c r="M11" s="114"/>
    </row>
    <row r="13" spans="1:13" s="11" customFormat="1" ht="16.25" customHeight="1">
      <c r="A13" s="14" t="s">
        <v>20</v>
      </c>
      <c r="B13" s="115" t="s">
        <v>152</v>
      </c>
      <c r="C13" s="187"/>
      <c r="D13" s="15" t="s">
        <v>22</v>
      </c>
      <c r="E13" s="16"/>
      <c r="F13" s="16" t="s">
        <v>23</v>
      </c>
      <c r="H13" s="14" t="s">
        <v>69</v>
      </c>
      <c r="I13" s="115" t="s">
        <v>153</v>
      </c>
      <c r="J13" s="133"/>
      <c r="K13" s="15" t="s">
        <v>22</v>
      </c>
      <c r="L13" s="16"/>
      <c r="M13" s="16" t="s">
        <v>23</v>
      </c>
    </row>
    <row r="14" spans="1:13" s="11" customFormat="1" ht="16.25" customHeight="1">
      <c r="A14" s="17">
        <v>1</v>
      </c>
      <c r="B14" s="176" t="s">
        <v>154</v>
      </c>
      <c r="C14" s="178"/>
      <c r="D14" s="18">
        <v>1080</v>
      </c>
      <c r="E14" s="19"/>
      <c r="F14" s="20" t="str">
        <f>IF(E14=1,+D14,"")</f>
        <v/>
      </c>
      <c r="H14" s="17">
        <v>1</v>
      </c>
      <c r="I14" s="176" t="s">
        <v>155</v>
      </c>
      <c r="J14" s="178"/>
      <c r="K14" s="18">
        <v>720</v>
      </c>
      <c r="L14" s="19"/>
      <c r="M14" s="20" t="str">
        <f t="shared" ref="M14:M31" si="0">IF(L14=1,+K14,"")</f>
        <v/>
      </c>
    </row>
    <row r="15" spans="1:13" s="11" customFormat="1" ht="16.25" customHeight="1">
      <c r="A15" s="21">
        <v>2</v>
      </c>
      <c r="B15" s="179" t="s">
        <v>156</v>
      </c>
      <c r="C15" s="181"/>
      <c r="D15" s="22">
        <v>920</v>
      </c>
      <c r="E15" s="23"/>
      <c r="F15" s="24" t="str">
        <f t="shared" ref="F15:F34" si="1">IF(E15=1,+D15,"")</f>
        <v/>
      </c>
      <c r="H15" s="21">
        <v>2</v>
      </c>
      <c r="I15" s="179" t="s">
        <v>157</v>
      </c>
      <c r="J15" s="181"/>
      <c r="K15" s="22">
        <v>1030</v>
      </c>
      <c r="L15" s="23"/>
      <c r="M15" s="24" t="str">
        <f t="shared" si="0"/>
        <v/>
      </c>
    </row>
    <row r="16" spans="1:13" s="11" customFormat="1" ht="16.25" customHeight="1">
      <c r="A16" s="21">
        <v>3</v>
      </c>
      <c r="B16" s="179" t="s">
        <v>158</v>
      </c>
      <c r="C16" s="181"/>
      <c r="D16" s="22">
        <v>1610</v>
      </c>
      <c r="E16" s="23"/>
      <c r="F16" s="24" t="str">
        <f t="shared" si="1"/>
        <v/>
      </c>
      <c r="H16" s="21">
        <v>3</v>
      </c>
      <c r="I16" s="179" t="s">
        <v>159</v>
      </c>
      <c r="J16" s="181"/>
      <c r="K16" s="22">
        <v>560</v>
      </c>
      <c r="L16" s="23"/>
      <c r="M16" s="24" t="str">
        <f t="shared" si="0"/>
        <v/>
      </c>
    </row>
    <row r="17" spans="1:13" s="11" customFormat="1" ht="16.25" customHeight="1">
      <c r="A17" s="21">
        <v>4</v>
      </c>
      <c r="B17" s="179" t="s">
        <v>160</v>
      </c>
      <c r="C17" s="181"/>
      <c r="D17" s="22">
        <v>660</v>
      </c>
      <c r="E17" s="23"/>
      <c r="F17" s="24" t="str">
        <f t="shared" si="1"/>
        <v/>
      </c>
      <c r="H17" s="21">
        <v>4</v>
      </c>
      <c r="I17" s="179" t="s">
        <v>161</v>
      </c>
      <c r="J17" s="181"/>
      <c r="K17" s="22">
        <v>1120</v>
      </c>
      <c r="L17" s="23"/>
      <c r="M17" s="24" t="str">
        <f t="shared" si="0"/>
        <v/>
      </c>
    </row>
    <row r="18" spans="1:13" s="11" customFormat="1" ht="16.25" customHeight="1">
      <c r="A18" s="21">
        <v>5</v>
      </c>
      <c r="B18" s="179" t="s">
        <v>162</v>
      </c>
      <c r="C18" s="181"/>
      <c r="D18" s="22">
        <v>1550</v>
      </c>
      <c r="E18" s="23"/>
      <c r="F18" s="24" t="str">
        <f t="shared" si="1"/>
        <v/>
      </c>
      <c r="H18" s="21">
        <v>5</v>
      </c>
      <c r="I18" s="179" t="s">
        <v>163</v>
      </c>
      <c r="J18" s="181"/>
      <c r="K18" s="22">
        <v>990</v>
      </c>
      <c r="L18" s="23"/>
      <c r="M18" s="24" t="str">
        <f t="shared" si="0"/>
        <v/>
      </c>
    </row>
    <row r="19" spans="1:13" s="11" customFormat="1" ht="16.25" customHeight="1">
      <c r="A19" s="21">
        <v>6</v>
      </c>
      <c r="B19" s="179" t="s">
        <v>164</v>
      </c>
      <c r="C19" s="181"/>
      <c r="D19" s="22">
        <v>1350</v>
      </c>
      <c r="E19" s="23"/>
      <c r="F19" s="24" t="str">
        <f t="shared" si="1"/>
        <v/>
      </c>
      <c r="H19" s="21">
        <v>6</v>
      </c>
      <c r="I19" s="179" t="s">
        <v>165</v>
      </c>
      <c r="J19" s="181"/>
      <c r="K19" s="22">
        <v>900</v>
      </c>
      <c r="L19" s="23"/>
      <c r="M19" s="24" t="str">
        <f t="shared" si="0"/>
        <v/>
      </c>
    </row>
    <row r="20" spans="1:13" s="11" customFormat="1" ht="16.25" customHeight="1">
      <c r="A20" s="21">
        <v>7</v>
      </c>
      <c r="B20" s="179" t="s">
        <v>166</v>
      </c>
      <c r="C20" s="181"/>
      <c r="D20" s="22">
        <v>1210</v>
      </c>
      <c r="E20" s="23"/>
      <c r="F20" s="24" t="str">
        <f t="shared" si="1"/>
        <v/>
      </c>
      <c r="H20" s="21">
        <v>7</v>
      </c>
      <c r="I20" s="179" t="s">
        <v>167</v>
      </c>
      <c r="J20" s="188"/>
      <c r="K20" s="22">
        <v>260</v>
      </c>
      <c r="L20" s="23"/>
      <c r="M20" s="24" t="str">
        <f t="shared" si="0"/>
        <v/>
      </c>
    </row>
    <row r="21" spans="1:13" s="11" customFormat="1" ht="16.25" customHeight="1">
      <c r="A21" s="21">
        <v>8</v>
      </c>
      <c r="B21" s="179" t="s">
        <v>168</v>
      </c>
      <c r="C21" s="181"/>
      <c r="D21" s="22">
        <v>980</v>
      </c>
      <c r="E21" s="23"/>
      <c r="F21" s="24" t="str">
        <f t="shared" si="1"/>
        <v/>
      </c>
      <c r="H21" s="21">
        <v>8</v>
      </c>
      <c r="I21" s="179" t="s">
        <v>169</v>
      </c>
      <c r="J21" s="181"/>
      <c r="K21" s="22">
        <v>940</v>
      </c>
      <c r="L21" s="23"/>
      <c r="M21" s="24" t="str">
        <f t="shared" si="0"/>
        <v/>
      </c>
    </row>
    <row r="22" spans="1:13" s="11" customFormat="1" ht="16.25" customHeight="1">
      <c r="A22" s="21">
        <v>9</v>
      </c>
      <c r="B22" s="179" t="s">
        <v>170</v>
      </c>
      <c r="C22" s="181"/>
      <c r="D22" s="22">
        <v>540</v>
      </c>
      <c r="E22" s="23"/>
      <c r="F22" s="24" t="str">
        <f t="shared" si="1"/>
        <v/>
      </c>
      <c r="H22" s="21">
        <v>9</v>
      </c>
      <c r="I22" s="179" t="s">
        <v>171</v>
      </c>
      <c r="J22" s="181"/>
      <c r="K22" s="22">
        <v>1500</v>
      </c>
      <c r="L22" s="23"/>
      <c r="M22" s="24" t="str">
        <f t="shared" si="0"/>
        <v/>
      </c>
    </row>
    <row r="23" spans="1:13" s="11" customFormat="1" ht="16.25" customHeight="1">
      <c r="A23" s="21">
        <v>10</v>
      </c>
      <c r="B23" s="179" t="s">
        <v>172</v>
      </c>
      <c r="C23" s="181"/>
      <c r="D23" s="22">
        <v>780</v>
      </c>
      <c r="E23" s="23"/>
      <c r="F23" s="24" t="str">
        <f t="shared" si="1"/>
        <v/>
      </c>
      <c r="H23" s="21">
        <v>10</v>
      </c>
      <c r="I23" s="179" t="s">
        <v>173</v>
      </c>
      <c r="J23" s="181"/>
      <c r="K23" s="22">
        <v>380</v>
      </c>
      <c r="L23" s="23"/>
      <c r="M23" s="24" t="str">
        <f t="shared" si="0"/>
        <v/>
      </c>
    </row>
    <row r="24" spans="1:13" s="11" customFormat="1" ht="16.25" customHeight="1">
      <c r="A24" s="21">
        <v>11</v>
      </c>
      <c r="B24" s="179" t="s">
        <v>174</v>
      </c>
      <c r="C24" s="181"/>
      <c r="D24" s="22">
        <v>480</v>
      </c>
      <c r="E24" s="23"/>
      <c r="F24" s="24" t="str">
        <f t="shared" si="1"/>
        <v/>
      </c>
      <c r="H24" s="21">
        <v>11</v>
      </c>
      <c r="I24" s="179" t="s">
        <v>175</v>
      </c>
      <c r="J24" s="181"/>
      <c r="K24" s="22">
        <v>510</v>
      </c>
      <c r="L24" s="23"/>
      <c r="M24" s="24" t="str">
        <f t="shared" si="0"/>
        <v/>
      </c>
    </row>
    <row r="25" spans="1:13" s="11" customFormat="1" ht="16.25" customHeight="1">
      <c r="A25" s="21">
        <v>12</v>
      </c>
      <c r="B25" s="179" t="s">
        <v>176</v>
      </c>
      <c r="C25" s="181"/>
      <c r="D25" s="22">
        <v>1440</v>
      </c>
      <c r="E25" s="23"/>
      <c r="F25" s="24" t="str">
        <f t="shared" si="1"/>
        <v/>
      </c>
      <c r="H25" s="21">
        <v>12</v>
      </c>
      <c r="I25" s="179" t="s">
        <v>177</v>
      </c>
      <c r="J25" s="181"/>
      <c r="K25" s="22">
        <v>1210</v>
      </c>
      <c r="L25" s="23"/>
      <c r="M25" s="24" t="str">
        <f t="shared" si="0"/>
        <v/>
      </c>
    </row>
    <row r="26" spans="1:13" s="11" customFormat="1" ht="16.25" customHeight="1">
      <c r="A26" s="21">
        <v>13</v>
      </c>
      <c r="B26" s="179" t="s">
        <v>178</v>
      </c>
      <c r="C26" s="181"/>
      <c r="D26" s="22">
        <v>520</v>
      </c>
      <c r="E26" s="23"/>
      <c r="F26" s="24" t="str">
        <f t="shared" si="1"/>
        <v/>
      </c>
      <c r="H26" s="21">
        <v>13</v>
      </c>
      <c r="I26" s="179" t="s">
        <v>179</v>
      </c>
      <c r="J26" s="181"/>
      <c r="K26" s="22">
        <v>430</v>
      </c>
      <c r="L26" s="23"/>
      <c r="M26" s="24" t="str">
        <f t="shared" si="0"/>
        <v/>
      </c>
    </row>
    <row r="27" spans="1:13" s="11" customFormat="1" ht="16.25" customHeight="1">
      <c r="A27" s="21">
        <v>14</v>
      </c>
      <c r="B27" s="179" t="s">
        <v>180</v>
      </c>
      <c r="C27" s="181"/>
      <c r="D27" s="22">
        <v>800</v>
      </c>
      <c r="E27" s="23"/>
      <c r="F27" s="24" t="str">
        <f t="shared" si="1"/>
        <v/>
      </c>
      <c r="H27" s="21">
        <v>14</v>
      </c>
      <c r="I27" s="179" t="s">
        <v>181</v>
      </c>
      <c r="J27" s="181"/>
      <c r="K27" s="22">
        <v>590</v>
      </c>
      <c r="L27" s="23"/>
      <c r="M27" s="24" t="str">
        <f t="shared" si="0"/>
        <v/>
      </c>
    </row>
    <row r="28" spans="1:13" s="11" customFormat="1" ht="16.25" customHeight="1">
      <c r="A28" s="21">
        <v>15</v>
      </c>
      <c r="B28" s="179" t="s">
        <v>182</v>
      </c>
      <c r="C28" s="181"/>
      <c r="D28" s="22">
        <v>960</v>
      </c>
      <c r="E28" s="23"/>
      <c r="F28" s="24" t="str">
        <f t="shared" si="1"/>
        <v/>
      </c>
      <c r="H28" s="21">
        <v>15</v>
      </c>
      <c r="I28" s="179" t="s">
        <v>183</v>
      </c>
      <c r="J28" s="181"/>
      <c r="K28" s="22">
        <v>630</v>
      </c>
      <c r="L28" s="23"/>
      <c r="M28" s="24" t="str">
        <f t="shared" si="0"/>
        <v/>
      </c>
    </row>
    <row r="29" spans="1:13" s="11" customFormat="1" ht="16.25" customHeight="1">
      <c r="A29" s="21">
        <v>16</v>
      </c>
      <c r="B29" s="179" t="s">
        <v>184</v>
      </c>
      <c r="C29" s="181"/>
      <c r="D29" s="22">
        <v>1720</v>
      </c>
      <c r="E29" s="23"/>
      <c r="F29" s="24" t="str">
        <f t="shared" si="1"/>
        <v/>
      </c>
      <c r="H29" s="21">
        <v>16</v>
      </c>
      <c r="I29" s="179" t="s">
        <v>185</v>
      </c>
      <c r="J29" s="181"/>
      <c r="K29" s="22">
        <v>490</v>
      </c>
      <c r="L29" s="23"/>
      <c r="M29" s="24" t="str">
        <f t="shared" si="0"/>
        <v/>
      </c>
    </row>
    <row r="30" spans="1:13" s="11" customFormat="1" ht="16.25" customHeight="1">
      <c r="A30" s="21">
        <v>17</v>
      </c>
      <c r="B30" s="179" t="s">
        <v>186</v>
      </c>
      <c r="C30" s="181"/>
      <c r="D30" s="22">
        <v>1370</v>
      </c>
      <c r="E30" s="23"/>
      <c r="F30" s="24" t="str">
        <f t="shared" si="1"/>
        <v/>
      </c>
      <c r="H30" s="21">
        <v>17</v>
      </c>
      <c r="I30" s="179" t="s">
        <v>187</v>
      </c>
      <c r="J30" s="181"/>
      <c r="K30" s="22">
        <v>560</v>
      </c>
      <c r="L30" s="23"/>
      <c r="M30" s="24" t="str">
        <f t="shared" si="0"/>
        <v/>
      </c>
    </row>
    <row r="31" spans="1:13" s="11" customFormat="1" ht="16.25" customHeight="1">
      <c r="A31" s="21">
        <v>18</v>
      </c>
      <c r="B31" s="179" t="s">
        <v>188</v>
      </c>
      <c r="C31" s="181"/>
      <c r="D31" s="22">
        <v>1590</v>
      </c>
      <c r="E31" s="23"/>
      <c r="F31" s="24" t="str">
        <f t="shared" si="1"/>
        <v/>
      </c>
      <c r="H31" s="25">
        <v>18</v>
      </c>
      <c r="I31" s="182" t="s">
        <v>189</v>
      </c>
      <c r="J31" s="183"/>
      <c r="K31" s="28">
        <v>390</v>
      </c>
      <c r="L31" s="29"/>
      <c r="M31" s="30" t="str">
        <f t="shared" si="0"/>
        <v/>
      </c>
    </row>
    <row r="32" spans="1:13" s="11" customFormat="1" ht="16.25" customHeight="1">
      <c r="A32" s="21">
        <v>19</v>
      </c>
      <c r="B32" s="179" t="s">
        <v>190</v>
      </c>
      <c r="C32" s="181"/>
      <c r="D32" s="22">
        <v>950</v>
      </c>
      <c r="E32" s="23"/>
      <c r="F32" s="24" t="str">
        <f t="shared" si="1"/>
        <v/>
      </c>
      <c r="H32" s="26" t="s">
        <v>37</v>
      </c>
      <c r="I32" s="130"/>
      <c r="J32" s="133"/>
      <c r="K32" s="31">
        <f>SUM(K14:K31)</f>
        <v>13210</v>
      </c>
      <c r="L32" s="32"/>
      <c r="M32" s="32">
        <f>SUM(M14:M31)</f>
        <v>0</v>
      </c>
    </row>
    <row r="33" spans="1:13" s="11" customFormat="1" ht="16.25" customHeight="1">
      <c r="A33" s="21">
        <v>20</v>
      </c>
      <c r="B33" s="179" t="s">
        <v>191</v>
      </c>
      <c r="C33" s="181"/>
      <c r="D33" s="22">
        <v>660</v>
      </c>
      <c r="E33" s="23"/>
      <c r="F33" s="24" t="str">
        <f t="shared" si="1"/>
        <v/>
      </c>
      <c r="H33" s="27"/>
      <c r="I33" s="133"/>
      <c r="J33" s="133"/>
    </row>
    <row r="34" spans="1:13" s="11" customFormat="1" ht="16.25" customHeight="1">
      <c r="A34" s="25">
        <v>21</v>
      </c>
      <c r="B34" s="182" t="s">
        <v>192</v>
      </c>
      <c r="C34" s="183"/>
      <c r="D34" s="28">
        <v>1240</v>
      </c>
      <c r="E34" s="29"/>
      <c r="F34" s="30" t="str">
        <f t="shared" si="1"/>
        <v/>
      </c>
      <c r="H34" s="14" t="s">
        <v>82</v>
      </c>
      <c r="I34" s="115" t="s">
        <v>193</v>
      </c>
      <c r="J34" s="133"/>
      <c r="K34" s="15" t="s">
        <v>22</v>
      </c>
      <c r="L34" s="16"/>
      <c r="M34" s="16" t="s">
        <v>23</v>
      </c>
    </row>
    <row r="35" spans="1:13" s="11" customFormat="1" ht="16.25" customHeight="1">
      <c r="A35" s="26" t="s">
        <v>37</v>
      </c>
      <c r="B35" s="130"/>
      <c r="C35" s="189"/>
      <c r="D35" s="31">
        <f>SUM(D14:D34)</f>
        <v>22410</v>
      </c>
      <c r="E35" s="32"/>
      <c r="F35" s="32">
        <f>SUM(F14:F34)</f>
        <v>0</v>
      </c>
      <c r="H35" s="17">
        <v>1</v>
      </c>
      <c r="I35" s="176" t="s">
        <v>194</v>
      </c>
      <c r="J35" s="178"/>
      <c r="K35" s="18">
        <v>700</v>
      </c>
      <c r="L35" s="19"/>
      <c r="M35" s="20" t="str">
        <f t="shared" ref="M35:M47" si="2">IF(L35=1,+K35,"")</f>
        <v/>
      </c>
    </row>
    <row r="36" spans="1:13" s="11" customFormat="1" ht="16.25" customHeight="1">
      <c r="A36" s="27"/>
      <c r="B36" s="190"/>
      <c r="C36" s="190"/>
      <c r="H36" s="21">
        <v>2</v>
      </c>
      <c r="I36" s="179" t="s">
        <v>195</v>
      </c>
      <c r="J36" s="181"/>
      <c r="K36" s="22">
        <v>1260</v>
      </c>
      <c r="L36" s="23"/>
      <c r="M36" s="24" t="str">
        <f t="shared" si="2"/>
        <v/>
      </c>
    </row>
    <row r="37" spans="1:13" s="11" customFormat="1" ht="16.25" customHeight="1">
      <c r="A37" s="14" t="s">
        <v>55</v>
      </c>
      <c r="B37" s="115" t="s">
        <v>196</v>
      </c>
      <c r="C37" s="133"/>
      <c r="D37" s="15" t="s">
        <v>22</v>
      </c>
      <c r="E37" s="16"/>
      <c r="F37" s="16" t="s">
        <v>23</v>
      </c>
      <c r="H37" s="21">
        <v>3</v>
      </c>
      <c r="I37" s="179" t="s">
        <v>197</v>
      </c>
      <c r="J37" s="181"/>
      <c r="K37" s="22">
        <v>1210</v>
      </c>
      <c r="L37" s="23"/>
      <c r="M37" s="24" t="str">
        <f t="shared" si="2"/>
        <v/>
      </c>
    </row>
    <row r="38" spans="1:13" s="11" customFormat="1" ht="16.25" customHeight="1">
      <c r="A38" s="17">
        <v>1</v>
      </c>
      <c r="B38" s="176" t="s">
        <v>198</v>
      </c>
      <c r="C38" s="178"/>
      <c r="D38" s="18">
        <v>1120</v>
      </c>
      <c r="E38" s="19"/>
      <c r="F38" s="20" t="str">
        <f t="shared" ref="F38:F52" si="3">IF(E38=1,+D38,"")</f>
        <v/>
      </c>
      <c r="H38" s="21">
        <v>4</v>
      </c>
      <c r="I38" s="179" t="s">
        <v>199</v>
      </c>
      <c r="J38" s="181"/>
      <c r="K38" s="22">
        <v>990</v>
      </c>
      <c r="L38" s="23"/>
      <c r="M38" s="24" t="str">
        <f t="shared" si="2"/>
        <v/>
      </c>
    </row>
    <row r="39" spans="1:13" s="11" customFormat="1" ht="16.25" customHeight="1">
      <c r="A39" s="21">
        <v>2</v>
      </c>
      <c r="B39" s="179" t="s">
        <v>200</v>
      </c>
      <c r="C39" s="181"/>
      <c r="D39" s="22">
        <v>1430</v>
      </c>
      <c r="E39" s="23"/>
      <c r="F39" s="24" t="str">
        <f t="shared" si="3"/>
        <v/>
      </c>
      <c r="H39" s="21">
        <v>5</v>
      </c>
      <c r="I39" s="179" t="s">
        <v>201</v>
      </c>
      <c r="J39" s="181"/>
      <c r="K39" s="22">
        <v>1560</v>
      </c>
      <c r="L39" s="23"/>
      <c r="M39" s="24" t="str">
        <f t="shared" si="2"/>
        <v/>
      </c>
    </row>
    <row r="40" spans="1:13" s="11" customFormat="1" ht="16.25" customHeight="1">
      <c r="A40" s="21">
        <v>3</v>
      </c>
      <c r="B40" s="179" t="s">
        <v>202</v>
      </c>
      <c r="C40" s="181"/>
      <c r="D40" s="22">
        <v>880</v>
      </c>
      <c r="E40" s="23"/>
      <c r="F40" s="24" t="str">
        <f t="shared" si="3"/>
        <v/>
      </c>
      <c r="H40" s="21">
        <v>6</v>
      </c>
      <c r="I40" s="179" t="s">
        <v>203</v>
      </c>
      <c r="J40" s="181"/>
      <c r="K40" s="22">
        <v>820</v>
      </c>
      <c r="L40" s="23"/>
      <c r="M40" s="24" t="str">
        <f t="shared" si="2"/>
        <v/>
      </c>
    </row>
    <row r="41" spans="1:13" s="11" customFormat="1" ht="16.25" customHeight="1">
      <c r="A41" s="21">
        <v>4</v>
      </c>
      <c r="B41" s="179" t="s">
        <v>204</v>
      </c>
      <c r="C41" s="181"/>
      <c r="D41" s="22">
        <v>1140</v>
      </c>
      <c r="E41" s="23"/>
      <c r="F41" s="24" t="str">
        <f t="shared" si="3"/>
        <v/>
      </c>
      <c r="H41" s="21">
        <v>7</v>
      </c>
      <c r="I41" s="179" t="s">
        <v>205</v>
      </c>
      <c r="J41" s="181"/>
      <c r="K41" s="22">
        <v>1390</v>
      </c>
      <c r="L41" s="23"/>
      <c r="M41" s="24" t="str">
        <f t="shared" si="2"/>
        <v/>
      </c>
    </row>
    <row r="42" spans="1:13" s="11" customFormat="1" ht="16.25" customHeight="1">
      <c r="A42" s="21">
        <v>5</v>
      </c>
      <c r="B42" s="179" t="s">
        <v>206</v>
      </c>
      <c r="C42" s="188"/>
      <c r="D42" s="22">
        <v>1450</v>
      </c>
      <c r="E42" s="23"/>
      <c r="F42" s="24" t="str">
        <f t="shared" si="3"/>
        <v/>
      </c>
      <c r="H42" s="21">
        <v>8</v>
      </c>
      <c r="I42" s="179" t="s">
        <v>207</v>
      </c>
      <c r="J42" s="181"/>
      <c r="K42" s="22">
        <v>680</v>
      </c>
      <c r="L42" s="23"/>
      <c r="M42" s="24" t="str">
        <f t="shared" si="2"/>
        <v/>
      </c>
    </row>
    <row r="43" spans="1:13" s="11" customFormat="1" ht="16.25" customHeight="1">
      <c r="A43" s="21">
        <v>6</v>
      </c>
      <c r="B43" s="179" t="s">
        <v>208</v>
      </c>
      <c r="C43" s="181"/>
      <c r="D43" s="22">
        <v>650</v>
      </c>
      <c r="E43" s="23"/>
      <c r="F43" s="24" t="str">
        <f t="shared" si="3"/>
        <v/>
      </c>
      <c r="H43" s="21">
        <v>9</v>
      </c>
      <c r="I43" s="179" t="s">
        <v>209</v>
      </c>
      <c r="J43" s="181"/>
      <c r="K43" s="22">
        <v>850</v>
      </c>
      <c r="L43" s="23"/>
      <c r="M43" s="24" t="str">
        <f t="shared" si="2"/>
        <v/>
      </c>
    </row>
    <row r="44" spans="1:13" s="11" customFormat="1" ht="16.25" customHeight="1">
      <c r="A44" s="21">
        <v>7</v>
      </c>
      <c r="B44" s="179" t="s">
        <v>210</v>
      </c>
      <c r="C44" s="181"/>
      <c r="D44" s="22">
        <v>880</v>
      </c>
      <c r="E44" s="23"/>
      <c r="F44" s="24" t="str">
        <f t="shared" si="3"/>
        <v/>
      </c>
      <c r="H44" s="21">
        <v>10</v>
      </c>
      <c r="I44" s="179" t="s">
        <v>211</v>
      </c>
      <c r="J44" s="181"/>
      <c r="K44" s="22">
        <v>890</v>
      </c>
      <c r="L44" s="23"/>
      <c r="M44" s="24" t="str">
        <f t="shared" si="2"/>
        <v/>
      </c>
    </row>
    <row r="45" spans="1:13" s="11" customFormat="1" ht="16.25" customHeight="1">
      <c r="A45" s="21">
        <v>8</v>
      </c>
      <c r="B45" s="179" t="s">
        <v>212</v>
      </c>
      <c r="C45" s="181"/>
      <c r="D45" s="22">
        <v>760</v>
      </c>
      <c r="E45" s="23"/>
      <c r="F45" s="24" t="str">
        <f t="shared" si="3"/>
        <v/>
      </c>
      <c r="H45" s="21">
        <v>11</v>
      </c>
      <c r="I45" s="179" t="s">
        <v>213</v>
      </c>
      <c r="J45" s="181"/>
      <c r="K45" s="22">
        <v>770</v>
      </c>
      <c r="L45" s="23"/>
      <c r="M45" s="24" t="str">
        <f t="shared" si="2"/>
        <v/>
      </c>
    </row>
    <row r="46" spans="1:13" s="11" customFormat="1" ht="16.25" customHeight="1">
      <c r="A46" s="21">
        <v>9</v>
      </c>
      <c r="B46" s="179" t="s">
        <v>214</v>
      </c>
      <c r="C46" s="181"/>
      <c r="D46" s="22">
        <v>680</v>
      </c>
      <c r="E46" s="23"/>
      <c r="F46" s="24" t="str">
        <f t="shared" si="3"/>
        <v/>
      </c>
      <c r="H46" s="21">
        <v>12</v>
      </c>
      <c r="I46" s="179" t="s">
        <v>215</v>
      </c>
      <c r="J46" s="181"/>
      <c r="K46" s="22">
        <v>1110</v>
      </c>
      <c r="L46" s="23"/>
      <c r="M46" s="24" t="str">
        <f t="shared" si="2"/>
        <v/>
      </c>
    </row>
    <row r="47" spans="1:13" s="11" customFormat="1" ht="16.25" customHeight="1">
      <c r="A47" s="21">
        <v>10</v>
      </c>
      <c r="B47" s="179" t="s">
        <v>216</v>
      </c>
      <c r="C47" s="181"/>
      <c r="D47" s="22">
        <v>1260</v>
      </c>
      <c r="E47" s="23"/>
      <c r="F47" s="24" t="str">
        <f t="shared" si="3"/>
        <v/>
      </c>
      <c r="H47" s="25">
        <v>13</v>
      </c>
      <c r="I47" s="182" t="s">
        <v>217</v>
      </c>
      <c r="J47" s="183"/>
      <c r="K47" s="28">
        <v>1030</v>
      </c>
      <c r="L47" s="29"/>
      <c r="M47" s="30" t="str">
        <f t="shared" si="2"/>
        <v/>
      </c>
    </row>
    <row r="48" spans="1:13" s="11" customFormat="1" ht="16.25" customHeight="1">
      <c r="A48" s="21">
        <v>11</v>
      </c>
      <c r="B48" s="179" t="s">
        <v>218</v>
      </c>
      <c r="C48" s="181"/>
      <c r="D48" s="22">
        <v>330</v>
      </c>
      <c r="E48" s="23"/>
      <c r="F48" s="24" t="str">
        <f t="shared" si="3"/>
        <v/>
      </c>
      <c r="H48" s="26" t="s">
        <v>37</v>
      </c>
      <c r="I48" s="130"/>
      <c r="J48" s="133"/>
      <c r="K48" s="31">
        <f>SUM(K35:K47)</f>
        <v>13260</v>
      </c>
      <c r="L48" s="32"/>
      <c r="M48" s="32">
        <f>SUM(M35:M47)</f>
        <v>0</v>
      </c>
    </row>
    <row r="49" spans="1:9" ht="16.25" customHeight="1">
      <c r="A49" s="33">
        <v>12</v>
      </c>
      <c r="B49" s="191" t="s">
        <v>219</v>
      </c>
      <c r="C49" s="192"/>
      <c r="D49" s="34">
        <v>500</v>
      </c>
      <c r="E49" s="23"/>
      <c r="F49" s="35" t="str">
        <f t="shared" si="3"/>
        <v/>
      </c>
    </row>
    <row r="50" spans="1:9" ht="16.25" customHeight="1">
      <c r="A50" s="33">
        <v>13</v>
      </c>
      <c r="B50" s="191" t="s">
        <v>220</v>
      </c>
      <c r="C50" s="192"/>
      <c r="D50" s="34">
        <v>980</v>
      </c>
      <c r="E50" s="23"/>
      <c r="F50" s="35" t="str">
        <f t="shared" si="3"/>
        <v/>
      </c>
    </row>
    <row r="51" spans="1:9" ht="16.25" customHeight="1">
      <c r="A51" s="33">
        <v>14</v>
      </c>
      <c r="B51" s="191" t="s">
        <v>221</v>
      </c>
      <c r="C51" s="192"/>
      <c r="D51" s="34">
        <v>1440</v>
      </c>
      <c r="E51" s="23"/>
      <c r="F51" s="35" t="str">
        <f t="shared" si="3"/>
        <v/>
      </c>
      <c r="H51" s="36" t="s">
        <v>87</v>
      </c>
    </row>
    <row r="52" spans="1:9" ht="16.25" customHeight="1">
      <c r="A52" s="37">
        <v>15</v>
      </c>
      <c r="B52" s="193" t="s">
        <v>222</v>
      </c>
      <c r="C52" s="194"/>
      <c r="D52" s="38">
        <v>1100</v>
      </c>
      <c r="E52" s="29"/>
      <c r="F52" s="39" t="str">
        <f t="shared" si="3"/>
        <v/>
      </c>
      <c r="H52" s="40" t="s">
        <v>89</v>
      </c>
    </row>
    <row r="53" spans="1:9" ht="16.25" customHeight="1">
      <c r="A53" s="41" t="s">
        <v>37</v>
      </c>
      <c r="B53" s="195"/>
      <c r="C53" s="135"/>
      <c r="D53" s="42">
        <f>SUM(D38:D52)</f>
        <v>14600</v>
      </c>
      <c r="E53" s="43"/>
      <c r="F53" s="43">
        <f>SUM(F38:F52)</f>
        <v>0</v>
      </c>
      <c r="H53" s="40" t="s">
        <v>90</v>
      </c>
    </row>
    <row r="54" spans="1:9" ht="16.25" customHeight="1">
      <c r="H54" s="40" t="s">
        <v>91</v>
      </c>
    </row>
    <row r="55" spans="1:9" ht="15">
      <c r="A55" s="36" t="s">
        <v>79</v>
      </c>
      <c r="B55" s="44"/>
      <c r="C55" s="44"/>
      <c r="D55" s="44"/>
      <c r="E55" s="44"/>
      <c r="F55" s="44"/>
      <c r="H55" s="40" t="s">
        <v>92</v>
      </c>
      <c r="I55" s="46"/>
    </row>
    <row r="56" spans="1:9" ht="15">
      <c r="A56" s="44"/>
      <c r="B56" s="45"/>
      <c r="C56" s="46" t="s">
        <v>80</v>
      </c>
      <c r="D56" s="44"/>
      <c r="E56" s="44"/>
      <c r="F56" s="44"/>
      <c r="H56" s="40" t="s">
        <v>93</v>
      </c>
      <c r="I56" s="11"/>
    </row>
    <row r="57" spans="1:9">
      <c r="A57" s="47"/>
      <c r="B57" s="46" t="s">
        <v>81</v>
      </c>
      <c r="C57" s="46"/>
      <c r="D57" s="48"/>
      <c r="E57" s="48"/>
      <c r="F57" s="48"/>
      <c r="H57" s="40" t="s">
        <v>94</v>
      </c>
    </row>
    <row r="58" spans="1:9">
      <c r="A58" s="47"/>
      <c r="B58" s="46" t="s">
        <v>84</v>
      </c>
      <c r="C58" s="46"/>
      <c r="D58" s="48"/>
      <c r="E58" s="48"/>
      <c r="F58" s="48"/>
      <c r="H58" s="40" t="s">
        <v>95</v>
      </c>
    </row>
    <row r="59" spans="1:9">
      <c r="A59" s="47"/>
      <c r="B59" s="46"/>
      <c r="C59" s="46"/>
      <c r="D59" s="48"/>
      <c r="E59" s="48"/>
      <c r="F59" s="48"/>
    </row>
    <row r="60" spans="1:9">
      <c r="C60" s="48"/>
    </row>
    <row r="61" spans="1:9">
      <c r="C61" s="11"/>
    </row>
  </sheetData>
  <mergeCells count="107">
    <mergeCell ref="B52:C52"/>
    <mergeCell ref="B53:C53"/>
    <mergeCell ref="F6:F7"/>
    <mergeCell ref="F8:F9"/>
    <mergeCell ref="J4:J5"/>
    <mergeCell ref="J8:J9"/>
    <mergeCell ref="K4:K5"/>
    <mergeCell ref="K8:K9"/>
    <mergeCell ref="A4:B5"/>
    <mergeCell ref="C4:F5"/>
    <mergeCell ref="H4:I5"/>
    <mergeCell ref="A6:B7"/>
    <mergeCell ref="C6:E7"/>
    <mergeCell ref="H6:I7"/>
    <mergeCell ref="A8:B9"/>
    <mergeCell ref="C8:E9"/>
    <mergeCell ref="H8:I9"/>
    <mergeCell ref="B46:C46"/>
    <mergeCell ref="I46:J46"/>
    <mergeCell ref="B47:C47"/>
    <mergeCell ref="I47:J47"/>
    <mergeCell ref="B48:C48"/>
    <mergeCell ref="I48:J48"/>
    <mergeCell ref="B49:C49"/>
    <mergeCell ref="B50:C50"/>
    <mergeCell ref="B51:C51"/>
    <mergeCell ref="B41:C41"/>
    <mergeCell ref="I41:J41"/>
    <mergeCell ref="B42:C42"/>
    <mergeCell ref="I42:J42"/>
    <mergeCell ref="B43:C43"/>
    <mergeCell ref="I43:J43"/>
    <mergeCell ref="B44:C44"/>
    <mergeCell ref="I44:J44"/>
    <mergeCell ref="B45:C45"/>
    <mergeCell ref="I45:J45"/>
    <mergeCell ref="B36:C36"/>
    <mergeCell ref="I36:J36"/>
    <mergeCell ref="B37:C37"/>
    <mergeCell ref="I37:J37"/>
    <mergeCell ref="B38:C38"/>
    <mergeCell ref="I38:J38"/>
    <mergeCell ref="B39:C39"/>
    <mergeCell ref="I39:J39"/>
    <mergeCell ref="B40:C40"/>
    <mergeCell ref="I40:J40"/>
    <mergeCell ref="B31:C31"/>
    <mergeCell ref="I31:J31"/>
    <mergeCell ref="B32:C32"/>
    <mergeCell ref="I32:J32"/>
    <mergeCell ref="B33:C33"/>
    <mergeCell ref="I33:J33"/>
    <mergeCell ref="B34:C34"/>
    <mergeCell ref="I34:J34"/>
    <mergeCell ref="B35:C35"/>
    <mergeCell ref="I35:J35"/>
    <mergeCell ref="B26:C26"/>
    <mergeCell ref="I26:J26"/>
    <mergeCell ref="B27:C27"/>
    <mergeCell ref="I27:J27"/>
    <mergeCell ref="B28:C28"/>
    <mergeCell ref="I28:J28"/>
    <mergeCell ref="B29:C29"/>
    <mergeCell ref="I29:J29"/>
    <mergeCell ref="B30:C30"/>
    <mergeCell ref="I30:J30"/>
    <mergeCell ref="B21:C21"/>
    <mergeCell ref="I21:J21"/>
    <mergeCell ref="B22:C22"/>
    <mergeCell ref="I22:J22"/>
    <mergeCell ref="B23:C23"/>
    <mergeCell ref="I23:J23"/>
    <mergeCell ref="B24:C24"/>
    <mergeCell ref="I24:J24"/>
    <mergeCell ref="B25:C25"/>
    <mergeCell ref="I25:J25"/>
    <mergeCell ref="B16:C16"/>
    <mergeCell ref="I16:J16"/>
    <mergeCell ref="B17:C17"/>
    <mergeCell ref="I17:J17"/>
    <mergeCell ref="B18:C18"/>
    <mergeCell ref="I18:J18"/>
    <mergeCell ref="B19:C19"/>
    <mergeCell ref="I19:J19"/>
    <mergeCell ref="B20:C20"/>
    <mergeCell ref="I20:J20"/>
    <mergeCell ref="A11:B11"/>
    <mergeCell ref="C11:F11"/>
    <mergeCell ref="H11:J11"/>
    <mergeCell ref="K11:M11"/>
    <mergeCell ref="B13:C13"/>
    <mergeCell ref="I13:J13"/>
    <mergeCell ref="B14:C14"/>
    <mergeCell ref="I14:J14"/>
    <mergeCell ref="B15:C15"/>
    <mergeCell ref="I15:J15"/>
    <mergeCell ref="A1:M1"/>
    <mergeCell ref="K2:M2"/>
    <mergeCell ref="J6:M6"/>
    <mergeCell ref="J7:M7"/>
    <mergeCell ref="A10:B10"/>
    <mergeCell ref="C10:D10"/>
    <mergeCell ref="E10:F10"/>
    <mergeCell ref="H10:J10"/>
    <mergeCell ref="K10:M10"/>
    <mergeCell ref="L4:M5"/>
    <mergeCell ref="L8:M9"/>
  </mergeCells>
  <phoneticPr fontId="22"/>
  <pageMargins left="0" right="0" top="0" bottom="0" header="0.297916666666667" footer="0.297916666666667"/>
  <pageSetup paperSize="9" scale="95"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Pict="0">
                <anchor moveWithCells="1">
                  <from>
                    <xdr:col>4</xdr:col>
                    <xdr:colOff>101600</xdr:colOff>
                    <xdr:row>8</xdr:row>
                    <xdr:rowOff>177800</xdr:rowOff>
                  </from>
                  <to>
                    <xdr:col>7</xdr:col>
                    <xdr:colOff>25400</xdr:colOff>
                    <xdr:row>9</xdr:row>
                    <xdr:rowOff>317500</xdr:rowOff>
                  </to>
                </anchor>
              </controlPr>
            </control>
          </mc:Choice>
        </mc:AlternateContent>
        <mc:AlternateContent xmlns:mc="http://schemas.openxmlformats.org/markup-compatibility/2006">
          <mc:Choice Requires="x14">
            <control shapeId="3074" r:id="rId4" name="Check Box 2">
              <controlPr defaultSize="0" autoPict="0">
                <anchor moveWithCells="1">
                  <from>
                    <xdr:col>2</xdr:col>
                    <xdr:colOff>127000</xdr:colOff>
                    <xdr:row>10</xdr:row>
                    <xdr:rowOff>0</xdr:rowOff>
                  </from>
                  <to>
                    <xdr:col>3</xdr:col>
                    <xdr:colOff>88900</xdr:colOff>
                    <xdr:row>10</xdr:row>
                    <xdr:rowOff>330200</xdr:rowOff>
                  </to>
                </anchor>
              </controlPr>
            </control>
          </mc:Choice>
        </mc:AlternateContent>
        <mc:AlternateContent xmlns:mc="http://schemas.openxmlformats.org/markup-compatibility/2006">
          <mc:Choice Requires="x14">
            <control shapeId="3075" r:id="rId5" name="Check Box 3">
              <controlPr defaultSize="0" autoPict="0">
                <anchor moveWithCells="1">
                  <from>
                    <xdr:col>3</xdr:col>
                    <xdr:colOff>254000</xdr:colOff>
                    <xdr:row>10</xdr:row>
                    <xdr:rowOff>0</xdr:rowOff>
                  </from>
                  <to>
                    <xdr:col>5</xdr:col>
                    <xdr:colOff>647700</xdr:colOff>
                    <xdr:row>10</xdr:row>
                    <xdr:rowOff>330200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Data!$B$18:$B$25</xm:f>
          </x14:formula1>
          <xm:sqref>C8:E9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5"/>
  <sheetViews>
    <sheetView workbookViewId="0"/>
  </sheetViews>
  <sheetFormatPr baseColWidth="10" defaultColWidth="9" defaultRowHeight="14"/>
  <cols>
    <col min="1" max="1" width="29.1640625" customWidth="1"/>
    <col min="2" max="2" width="17" style="2" customWidth="1"/>
    <col min="3" max="5" width="13.6640625" customWidth="1"/>
  </cols>
  <sheetData>
    <row r="1" spans="1:5" s="1" customFormat="1" ht="26.25" customHeight="1">
      <c r="A1" s="3"/>
      <c r="B1" s="4" t="s">
        <v>223</v>
      </c>
      <c r="C1" s="5" t="s">
        <v>12</v>
      </c>
      <c r="D1" s="5" t="s">
        <v>224</v>
      </c>
      <c r="E1" s="5" t="s">
        <v>6</v>
      </c>
    </row>
    <row r="2" spans="1:5" ht="26.25" customHeight="1">
      <c r="A2" s="6" t="s">
        <v>225</v>
      </c>
      <c r="B2" s="7">
        <v>45059</v>
      </c>
      <c r="C2" s="8" t="s">
        <v>226</v>
      </c>
      <c r="D2" s="9" t="s">
        <v>227</v>
      </c>
      <c r="E2" s="9" t="s">
        <v>228</v>
      </c>
    </row>
    <row r="3" spans="1:5" ht="26.25" customHeight="1">
      <c r="A3" s="6" t="s">
        <v>225</v>
      </c>
      <c r="B3" s="7">
        <v>45087</v>
      </c>
      <c r="C3" s="8" t="s">
        <v>229</v>
      </c>
      <c r="D3" s="9" t="s">
        <v>230</v>
      </c>
      <c r="E3" s="9" t="s">
        <v>231</v>
      </c>
    </row>
    <row r="4" spans="1:5" ht="26.25" customHeight="1">
      <c r="A4" s="6" t="s">
        <v>225</v>
      </c>
      <c r="B4" s="7">
        <v>45122</v>
      </c>
      <c r="C4" s="8" t="s">
        <v>232</v>
      </c>
      <c r="D4" s="9" t="s">
        <v>233</v>
      </c>
      <c r="E4" s="9" t="s">
        <v>234</v>
      </c>
    </row>
    <row r="5" spans="1:5" ht="26.25" customHeight="1">
      <c r="A5" s="6" t="s">
        <v>225</v>
      </c>
      <c r="B5" s="7">
        <v>45150</v>
      </c>
      <c r="C5" s="8" t="s">
        <v>235</v>
      </c>
      <c r="D5" s="9" t="s">
        <v>236</v>
      </c>
      <c r="E5" s="9" t="s">
        <v>237</v>
      </c>
    </row>
    <row r="6" spans="1:5" ht="26.25" customHeight="1">
      <c r="A6" s="6" t="s">
        <v>225</v>
      </c>
      <c r="B6" s="7">
        <v>45178</v>
      </c>
      <c r="C6" s="8" t="s">
        <v>238</v>
      </c>
      <c r="D6" s="9" t="s">
        <v>239</v>
      </c>
      <c r="E6" s="9" t="s">
        <v>240</v>
      </c>
    </row>
    <row r="7" spans="1:5" ht="26.25" customHeight="1">
      <c r="A7" s="6" t="s">
        <v>225</v>
      </c>
      <c r="B7" s="7">
        <v>45213</v>
      </c>
      <c r="C7" s="8" t="s">
        <v>241</v>
      </c>
      <c r="D7" s="9" t="s">
        <v>242</v>
      </c>
      <c r="E7" s="9" t="s">
        <v>243</v>
      </c>
    </row>
    <row r="8" spans="1:5" ht="26.25" customHeight="1">
      <c r="A8" s="6" t="s">
        <v>225</v>
      </c>
      <c r="B8" s="7">
        <v>45241</v>
      </c>
      <c r="C8" s="8" t="s">
        <v>244</v>
      </c>
      <c r="D8" s="9" t="s">
        <v>245</v>
      </c>
      <c r="E8" s="9" t="s">
        <v>246</v>
      </c>
    </row>
    <row r="9" spans="1:5" ht="26.25" customHeight="1">
      <c r="A9" s="6" t="s">
        <v>225</v>
      </c>
      <c r="B9" s="7">
        <v>45269</v>
      </c>
      <c r="C9" s="8" t="s">
        <v>247</v>
      </c>
      <c r="D9" s="9" t="s">
        <v>248</v>
      </c>
      <c r="E9" s="9" t="s">
        <v>249</v>
      </c>
    </row>
    <row r="10" spans="1:5" ht="26.25" customHeight="1">
      <c r="A10" s="6" t="s">
        <v>250</v>
      </c>
      <c r="B10" s="7">
        <v>45066</v>
      </c>
      <c r="C10" s="8" t="s">
        <v>251</v>
      </c>
      <c r="D10" s="9" t="s">
        <v>252</v>
      </c>
      <c r="E10" s="9" t="s">
        <v>253</v>
      </c>
    </row>
    <row r="11" spans="1:5" ht="26.25" customHeight="1">
      <c r="A11" s="6" t="s">
        <v>250</v>
      </c>
      <c r="B11" s="7">
        <v>45094</v>
      </c>
      <c r="C11" s="8" t="s">
        <v>254</v>
      </c>
      <c r="D11" s="9" t="s">
        <v>255</v>
      </c>
      <c r="E11" s="9" t="s">
        <v>256</v>
      </c>
    </row>
    <row r="12" spans="1:5" ht="26.25" customHeight="1">
      <c r="A12" s="6" t="s">
        <v>250</v>
      </c>
      <c r="B12" s="7">
        <v>45129</v>
      </c>
      <c r="C12" s="8" t="s">
        <v>257</v>
      </c>
      <c r="D12" s="9" t="s">
        <v>258</v>
      </c>
      <c r="E12" s="9" t="s">
        <v>259</v>
      </c>
    </row>
    <row r="13" spans="1:5" ht="26.25" customHeight="1">
      <c r="A13" s="6" t="s">
        <v>250</v>
      </c>
      <c r="B13" s="7">
        <v>45157</v>
      </c>
      <c r="C13" s="8" t="s">
        <v>260</v>
      </c>
      <c r="D13" s="9" t="s">
        <v>261</v>
      </c>
      <c r="E13" s="9" t="s">
        <v>262</v>
      </c>
    </row>
    <row r="14" spans="1:5" ht="26.25" customHeight="1">
      <c r="A14" s="6" t="s">
        <v>250</v>
      </c>
      <c r="B14" s="7">
        <v>45185</v>
      </c>
      <c r="C14" s="8" t="s">
        <v>263</v>
      </c>
      <c r="D14" s="9" t="s">
        <v>264</v>
      </c>
      <c r="E14" s="9" t="s">
        <v>265</v>
      </c>
    </row>
    <row r="15" spans="1:5" ht="26.25" customHeight="1">
      <c r="A15" s="6" t="s">
        <v>250</v>
      </c>
      <c r="B15" s="7">
        <v>45220</v>
      </c>
      <c r="C15" s="8" t="s">
        <v>266</v>
      </c>
      <c r="D15" s="9" t="s">
        <v>267</v>
      </c>
      <c r="E15" s="9" t="s">
        <v>268</v>
      </c>
    </row>
    <row r="16" spans="1:5" ht="26.25" customHeight="1">
      <c r="A16" s="6" t="s">
        <v>250</v>
      </c>
      <c r="B16" s="7">
        <v>45248</v>
      </c>
      <c r="C16" s="8" t="s">
        <v>269</v>
      </c>
      <c r="D16" s="9" t="s">
        <v>270</v>
      </c>
      <c r="E16" s="9" t="s">
        <v>271</v>
      </c>
    </row>
    <row r="17" spans="1:5" ht="26.25" customHeight="1">
      <c r="A17" s="6" t="s">
        <v>250</v>
      </c>
      <c r="B17" s="7">
        <v>45276</v>
      </c>
      <c r="C17" s="8" t="s">
        <v>272</v>
      </c>
      <c r="D17" s="9" t="s">
        <v>273</v>
      </c>
      <c r="E17" s="9" t="s">
        <v>274</v>
      </c>
    </row>
    <row r="18" spans="1:5" ht="26.25" customHeight="1">
      <c r="A18" s="6" t="s">
        <v>275</v>
      </c>
      <c r="B18" s="7">
        <v>45073</v>
      </c>
      <c r="C18" s="8" t="s">
        <v>276</v>
      </c>
      <c r="D18" s="9" t="s">
        <v>277</v>
      </c>
      <c r="E18" s="9" t="s">
        <v>278</v>
      </c>
    </row>
    <row r="19" spans="1:5" ht="26.25" customHeight="1">
      <c r="A19" s="6" t="s">
        <v>275</v>
      </c>
      <c r="B19" s="7">
        <v>45101</v>
      </c>
      <c r="C19" s="8" t="s">
        <v>279</v>
      </c>
      <c r="D19" s="9" t="s">
        <v>280</v>
      </c>
      <c r="E19" s="9" t="s">
        <v>281</v>
      </c>
    </row>
    <row r="20" spans="1:5" ht="26.25" customHeight="1">
      <c r="A20" s="6" t="s">
        <v>275</v>
      </c>
      <c r="B20" s="7">
        <v>45136</v>
      </c>
      <c r="C20" s="8" t="s">
        <v>282</v>
      </c>
      <c r="D20" s="9" t="s">
        <v>283</v>
      </c>
      <c r="E20" s="9" t="s">
        <v>284</v>
      </c>
    </row>
    <row r="21" spans="1:5" ht="26.25" customHeight="1">
      <c r="A21" s="6" t="s">
        <v>275</v>
      </c>
      <c r="B21" s="7">
        <v>45164</v>
      </c>
      <c r="C21" s="8" t="s">
        <v>285</v>
      </c>
      <c r="D21" s="9" t="s">
        <v>286</v>
      </c>
      <c r="E21" s="9" t="s">
        <v>287</v>
      </c>
    </row>
    <row r="22" spans="1:5" ht="26.25" customHeight="1">
      <c r="A22" s="6" t="s">
        <v>275</v>
      </c>
      <c r="B22" s="7">
        <v>45192</v>
      </c>
      <c r="C22" s="8" t="s">
        <v>288</v>
      </c>
      <c r="D22" s="9" t="s">
        <v>289</v>
      </c>
      <c r="E22" s="9" t="s">
        <v>290</v>
      </c>
    </row>
    <row r="23" spans="1:5" ht="26.25" customHeight="1">
      <c r="A23" s="6" t="s">
        <v>275</v>
      </c>
      <c r="B23" s="7">
        <v>45227</v>
      </c>
      <c r="C23" s="8" t="s">
        <v>291</v>
      </c>
      <c r="D23" s="9" t="s">
        <v>292</v>
      </c>
      <c r="E23" s="9" t="s">
        <v>293</v>
      </c>
    </row>
    <row r="24" spans="1:5" ht="26.25" customHeight="1">
      <c r="A24" s="6" t="s">
        <v>275</v>
      </c>
      <c r="B24" s="7">
        <v>45255</v>
      </c>
      <c r="C24" s="8" t="s">
        <v>294</v>
      </c>
      <c r="D24" s="9" t="s">
        <v>295</v>
      </c>
      <c r="E24" s="9" t="s">
        <v>296</v>
      </c>
    </row>
    <row r="25" spans="1:5" ht="26.25" customHeight="1">
      <c r="A25" s="6" t="s">
        <v>275</v>
      </c>
      <c r="B25" s="7">
        <v>45283</v>
      </c>
      <c r="C25" s="8" t="s">
        <v>297</v>
      </c>
      <c r="D25" s="9" t="s">
        <v>298</v>
      </c>
      <c r="E25" s="9" t="s">
        <v>299</v>
      </c>
    </row>
  </sheetData>
  <sortState xmlns:xlrd2="http://schemas.microsoft.com/office/spreadsheetml/2017/richdata2" ref="A2:E25">
    <sortCondition descending="1" ref="A2:A25"/>
  </sortState>
  <phoneticPr fontId="22"/>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自動計算West</vt:lpstr>
      <vt:lpstr>自動計算South</vt:lpstr>
      <vt:lpstr>自動計算East</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若林良仁</dc:creator>
  <cp:lastModifiedBy>小林 正典</cp:lastModifiedBy>
  <cp:lastPrinted>2023-05-30T01:13:00Z</cp:lastPrinted>
  <dcterms:created xsi:type="dcterms:W3CDTF">2022-08-08T07:20:00Z</dcterms:created>
  <dcterms:modified xsi:type="dcterms:W3CDTF">2023-09-21T04:51:43Z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1041-11.8.2.8498</vt:lpwstr>
  </property>
</Properties>
</file>