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35f020a20166a76/デスクトップ/"/>
    </mc:Choice>
  </mc:AlternateContent>
  <xr:revisionPtr revIDLastSave="77" documentId="13_ncr:1_{2E5BB628-BFC6-44A3-874F-A5CFDC772DD1}" xr6:coauthVersionLast="47" xr6:coauthVersionMax="47" xr10:uidLastSave="{15B47AAC-9E00-4500-A686-4AD2FDE36381}"/>
  <bookViews>
    <workbookView xWindow="-110" yWindow="-110" windowWidth="38620" windowHeight="21100" xr2:uid="{00000000-000D-0000-FFFF-FFFF00000000}"/>
  </bookViews>
  <sheets>
    <sheet name="軒並配布" sheetId="44" r:id="rId1"/>
    <sheet name="戸建選別" sheetId="45" r:id="rId2"/>
    <sheet name="集合住宅選別" sheetId="46" r:id="rId3"/>
    <sheet name="Data" sheetId="41" r:id="rId4"/>
  </sheets>
  <definedNames>
    <definedName name="_xlnm._FilterDatabase" localSheetId="0" hidden="1">軒並配布!$A$1:$AK$74</definedName>
    <definedName name="_xlnm._FilterDatabase" localSheetId="1" hidden="1">戸建選別!$A$1:$AK$74</definedName>
    <definedName name="_xlnm._FilterDatabase" localSheetId="2" hidden="1">集合住宅選別!$A$1:$AK$74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44" l="1"/>
  <c r="AK13" i="44"/>
  <c r="AK14" i="44"/>
  <c r="AK49" i="44"/>
  <c r="AK50" i="44"/>
  <c r="AK51" i="44"/>
  <c r="AK52" i="44"/>
  <c r="AK53" i="44"/>
  <c r="AK54" i="44"/>
  <c r="AK55" i="44"/>
  <c r="AK56" i="44"/>
  <c r="AK57" i="44"/>
  <c r="AK58" i="44"/>
  <c r="AK59" i="44"/>
  <c r="AK60" i="44"/>
  <c r="AK61" i="44"/>
  <c r="AK62" i="44"/>
  <c r="AK63" i="44"/>
  <c r="AK64" i="44"/>
  <c r="AK65" i="44"/>
  <c r="AK66" i="44"/>
  <c r="AK67" i="44"/>
  <c r="AK68" i="44"/>
  <c r="AK69" i="44"/>
  <c r="AK70" i="44"/>
  <c r="AK71" i="44"/>
  <c r="AK28" i="44"/>
  <c r="AK29" i="44"/>
  <c r="AK30" i="44"/>
  <c r="AK31" i="44"/>
  <c r="AK32" i="44"/>
  <c r="AK33" i="44"/>
  <c r="AK34" i="44"/>
  <c r="AK35" i="44"/>
  <c r="AK36" i="44"/>
  <c r="AK37" i="44"/>
  <c r="AK38" i="44"/>
  <c r="AK39" i="44"/>
  <c r="AK40" i="44"/>
  <c r="AK41" i="44"/>
  <c r="AK42" i="44"/>
  <c r="AK43" i="44"/>
  <c r="AK44" i="44"/>
  <c r="AK45" i="44"/>
  <c r="AK46" i="44"/>
  <c r="AK15" i="44"/>
  <c r="AK16" i="44"/>
  <c r="AK17" i="44"/>
  <c r="AK18" i="44"/>
  <c r="AK19" i="44"/>
  <c r="AK20" i="44"/>
  <c r="AK21" i="44"/>
  <c r="AK22" i="44"/>
  <c r="AK23" i="44"/>
  <c r="AK24" i="44"/>
  <c r="AK25" i="44"/>
  <c r="AB56" i="44"/>
  <c r="AB57" i="44"/>
  <c r="AB58" i="44"/>
  <c r="AB59" i="44"/>
  <c r="AB60" i="44"/>
  <c r="AB61" i="44"/>
  <c r="AB62" i="44"/>
  <c r="AB63" i="44"/>
  <c r="AB41" i="44"/>
  <c r="AB42" i="44"/>
  <c r="AB43" i="44"/>
  <c r="AB44" i="44"/>
  <c r="AB45" i="44"/>
  <c r="AB46" i="44"/>
  <c r="AB47" i="44"/>
  <c r="AB48" i="44"/>
  <c r="AB49" i="44"/>
  <c r="AB50" i="44"/>
  <c r="AB51" i="44"/>
  <c r="AB52" i="44"/>
  <c r="AB53" i="44"/>
  <c r="AB12" i="44"/>
  <c r="AB13" i="44"/>
  <c r="AB14" i="44"/>
  <c r="AB15" i="44"/>
  <c r="AB16" i="44"/>
  <c r="AB17" i="44"/>
  <c r="AB18" i="44"/>
  <c r="AB19" i="44"/>
  <c r="AB20" i="44"/>
  <c r="AB21" i="44"/>
  <c r="AB22" i="44"/>
  <c r="AB23" i="44"/>
  <c r="AB24" i="44"/>
  <c r="AB25" i="44"/>
  <c r="AB26" i="44"/>
  <c r="AB27" i="44"/>
  <c r="AB28" i="44"/>
  <c r="AB29" i="44"/>
  <c r="AB30" i="44"/>
  <c r="AB31" i="44"/>
  <c r="AB32" i="44"/>
  <c r="AB33" i="44"/>
  <c r="S51" i="44"/>
  <c r="S52" i="44"/>
  <c r="S53" i="44"/>
  <c r="S54" i="44"/>
  <c r="S55" i="44"/>
  <c r="S56" i="44"/>
  <c r="S57" i="44"/>
  <c r="S58" i="44"/>
  <c r="S59" i="44"/>
  <c r="S60" i="44"/>
  <c r="S61" i="44"/>
  <c r="S62" i="44"/>
  <c r="S63" i="44"/>
  <c r="S17" i="44"/>
  <c r="S18" i="44"/>
  <c r="S19" i="44"/>
  <c r="S20" i="44"/>
  <c r="S21" i="44"/>
  <c r="S22" i="44"/>
  <c r="S23" i="44"/>
  <c r="S24" i="44"/>
  <c r="S25" i="44"/>
  <c r="S26" i="44"/>
  <c r="S27" i="44"/>
  <c r="S28" i="44"/>
  <c r="S29" i="44"/>
  <c r="S30" i="44"/>
  <c r="S31" i="44"/>
  <c r="S32" i="44"/>
  <c r="S33" i="44"/>
  <c r="S34" i="44"/>
  <c r="S35" i="44"/>
  <c r="S36" i="44"/>
  <c r="S37" i="44"/>
  <c r="S38" i="44"/>
  <c r="S39" i="44"/>
  <c r="S40" i="44"/>
  <c r="S41" i="44"/>
  <c r="S42" i="44"/>
  <c r="S43" i="44"/>
  <c r="S44" i="44"/>
  <c r="S45" i="44"/>
  <c r="S46" i="44"/>
  <c r="S47" i="44"/>
  <c r="S48" i="44"/>
  <c r="S4" i="44"/>
  <c r="S5" i="44"/>
  <c r="S6" i="44"/>
  <c r="S7" i="44"/>
  <c r="S8" i="44"/>
  <c r="S9" i="44"/>
  <c r="S10" i="44"/>
  <c r="S11" i="44"/>
  <c r="S12" i="44"/>
  <c r="S13" i="44"/>
  <c r="M45" i="44"/>
  <c r="M46" i="44"/>
  <c r="M47" i="44"/>
  <c r="M48" i="44"/>
  <c r="M49" i="44"/>
  <c r="M50" i="44"/>
  <c r="M51" i="44"/>
  <c r="M52" i="44"/>
  <c r="M53" i="44"/>
  <c r="M54" i="44"/>
  <c r="M55" i="44"/>
  <c r="M56" i="44"/>
  <c r="M57" i="44"/>
  <c r="M58" i="44"/>
  <c r="M59" i="44"/>
  <c r="M60" i="44"/>
  <c r="M61" i="44"/>
  <c r="M62" i="44"/>
  <c r="M63" i="44"/>
  <c r="M64" i="44"/>
  <c r="M65" i="44"/>
  <c r="M66" i="44"/>
  <c r="M67" i="44"/>
  <c r="M68" i="44"/>
  <c r="M69" i="44"/>
  <c r="M70" i="44"/>
  <c r="M71" i="44"/>
  <c r="M72" i="44"/>
  <c r="M73" i="44"/>
  <c r="M27" i="44"/>
  <c r="M28" i="44"/>
  <c r="M29" i="44"/>
  <c r="M30" i="44"/>
  <c r="M31" i="44"/>
  <c r="M32" i="44"/>
  <c r="M33" i="44"/>
  <c r="M34" i="44"/>
  <c r="M35" i="44"/>
  <c r="M36" i="44"/>
  <c r="M37" i="44"/>
  <c r="M38" i="44"/>
  <c r="M39" i="44"/>
  <c r="M40" i="44"/>
  <c r="M41" i="44"/>
  <c r="M42" i="44"/>
  <c r="M4" i="44"/>
  <c r="M5" i="44"/>
  <c r="M6" i="44"/>
  <c r="M7" i="44"/>
  <c r="M8" i="44"/>
  <c r="M9" i="44"/>
  <c r="M10" i="44"/>
  <c r="M11" i="44"/>
  <c r="M12" i="44"/>
  <c r="M13" i="44"/>
  <c r="M14" i="44"/>
  <c r="M15" i="44"/>
  <c r="M16" i="44"/>
  <c r="M17" i="44"/>
  <c r="M18" i="44"/>
  <c r="M19" i="44"/>
  <c r="M20" i="44"/>
  <c r="M21" i="44"/>
  <c r="M22" i="44"/>
  <c r="M23" i="44"/>
  <c r="M2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3" i="44"/>
  <c r="F4" i="44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AB17" i="46"/>
  <c r="AK54" i="45"/>
  <c r="AK55" i="45"/>
  <c r="AK56" i="45"/>
  <c r="AK57" i="45"/>
  <c r="AK58" i="45"/>
  <c r="AK59" i="45"/>
  <c r="AK60" i="45"/>
  <c r="AB17" i="45"/>
  <c r="AB18" i="45"/>
  <c r="AB52" i="45"/>
  <c r="AB53" i="45"/>
  <c r="S53" i="45"/>
  <c r="S54" i="45"/>
  <c r="S55" i="45"/>
  <c r="S56" i="45"/>
  <c r="S57" i="45"/>
  <c r="S20" i="45"/>
  <c r="S21" i="45"/>
  <c r="S22" i="45"/>
  <c r="S23" i="45"/>
  <c r="S24" i="45"/>
  <c r="S25" i="45"/>
  <c r="S26" i="45"/>
  <c r="S27" i="45"/>
  <c r="M31" i="45"/>
  <c r="M32" i="45"/>
  <c r="M33" i="45"/>
  <c r="M34" i="45"/>
  <c r="M35" i="45"/>
  <c r="M36" i="45"/>
  <c r="M14" i="45"/>
  <c r="M15" i="45"/>
  <c r="M16" i="45"/>
  <c r="M17" i="45"/>
  <c r="M18" i="45"/>
  <c r="M19" i="45"/>
  <c r="AI47" i="46" l="1"/>
  <c r="AI26" i="46"/>
  <c r="Z54" i="46"/>
  <c r="Q49" i="46"/>
  <c r="Q15" i="46"/>
  <c r="K43" i="46"/>
  <c r="K25" i="46"/>
  <c r="D43" i="46"/>
  <c r="D18" i="46"/>
  <c r="AI47" i="45"/>
  <c r="AI26" i="45"/>
  <c r="Z54" i="45"/>
  <c r="Q49" i="45"/>
  <c r="Q15" i="45"/>
  <c r="K43" i="45"/>
  <c r="K25" i="45"/>
  <c r="D18" i="45"/>
  <c r="D43" i="45"/>
  <c r="K74" i="46" l="1"/>
  <c r="M73" i="46"/>
  <c r="AI72" i="46"/>
  <c r="M72" i="46"/>
  <c r="AK71" i="46"/>
  <c r="M71" i="46"/>
  <c r="AK70" i="46"/>
  <c r="M70" i="46"/>
  <c r="AK69" i="46"/>
  <c r="M69" i="46"/>
  <c r="AK68" i="46"/>
  <c r="M68" i="46"/>
  <c r="AK67" i="46"/>
  <c r="M67" i="46"/>
  <c r="AK66" i="46"/>
  <c r="M66" i="46"/>
  <c r="AK65" i="46"/>
  <c r="Q65" i="46"/>
  <c r="M65" i="46"/>
  <c r="AK64" i="46"/>
  <c r="Z64" i="46"/>
  <c r="Z65" i="46" s="1"/>
  <c r="M64" i="46"/>
  <c r="AK63" i="46"/>
  <c r="AB63" i="46"/>
  <c r="S63" i="46"/>
  <c r="M63" i="46"/>
  <c r="AK62" i="46"/>
  <c r="AB62" i="46"/>
  <c r="S62" i="46"/>
  <c r="M62" i="46"/>
  <c r="AK61" i="46"/>
  <c r="AB61" i="46"/>
  <c r="S61" i="46"/>
  <c r="M61" i="46"/>
  <c r="AK60" i="46"/>
  <c r="AB60" i="46"/>
  <c r="S60" i="46"/>
  <c r="M60" i="46"/>
  <c r="D60" i="46"/>
  <c r="AK59" i="46"/>
  <c r="AB59" i="46"/>
  <c r="S59" i="46"/>
  <c r="M59" i="46"/>
  <c r="F59" i="46"/>
  <c r="AK58" i="46"/>
  <c r="AB58" i="46"/>
  <c r="S58" i="46"/>
  <c r="M58" i="46"/>
  <c r="F58" i="46"/>
  <c r="AK57" i="46"/>
  <c r="AB57" i="46"/>
  <c r="S57" i="46"/>
  <c r="M57" i="46"/>
  <c r="F57" i="46"/>
  <c r="AB56" i="46"/>
  <c r="S56" i="46"/>
  <c r="M56" i="46"/>
  <c r="F56" i="46"/>
  <c r="AB55" i="46"/>
  <c r="S55" i="46"/>
  <c r="M55" i="46"/>
  <c r="F55" i="46"/>
  <c r="AK54" i="46"/>
  <c r="S54" i="46"/>
  <c r="M54" i="46"/>
  <c r="F54" i="46"/>
  <c r="AK53" i="46"/>
  <c r="AB53" i="46"/>
  <c r="S53" i="46"/>
  <c r="M53" i="46"/>
  <c r="F53" i="46"/>
  <c r="AK52" i="46"/>
  <c r="S52" i="46"/>
  <c r="M52" i="46"/>
  <c r="F52" i="46"/>
  <c r="AK51" i="46"/>
  <c r="AB51" i="46"/>
  <c r="S51" i="46"/>
  <c r="M51" i="46"/>
  <c r="F51" i="46"/>
  <c r="AK50" i="46"/>
  <c r="AB50" i="46"/>
  <c r="S50" i="46"/>
  <c r="M50" i="46"/>
  <c r="F50" i="46"/>
  <c r="AK49" i="46"/>
  <c r="AB49" i="46"/>
  <c r="M49" i="46"/>
  <c r="F49" i="46"/>
  <c r="AK48" i="46"/>
  <c r="AB48" i="46"/>
  <c r="S48" i="46"/>
  <c r="M48" i="46"/>
  <c r="F48" i="46"/>
  <c r="AB47" i="46"/>
  <c r="S47" i="46"/>
  <c r="M47" i="46"/>
  <c r="F47" i="46"/>
  <c r="AK46" i="46"/>
  <c r="AB46" i="46"/>
  <c r="S46" i="46"/>
  <c r="M46" i="46"/>
  <c r="F46" i="46"/>
  <c r="AK45" i="46"/>
  <c r="AB45" i="46"/>
  <c r="S45" i="46"/>
  <c r="F45" i="46"/>
  <c r="AK44" i="46"/>
  <c r="AB44" i="46"/>
  <c r="S44" i="46"/>
  <c r="M44" i="46"/>
  <c r="F44" i="46"/>
  <c r="AK43" i="46"/>
  <c r="AB43" i="46"/>
  <c r="S43" i="46"/>
  <c r="AK42" i="46"/>
  <c r="AB42" i="46"/>
  <c r="S42" i="46"/>
  <c r="M42" i="46"/>
  <c r="F42" i="46"/>
  <c r="AK41" i="46"/>
  <c r="AB41" i="46"/>
  <c r="S41" i="46"/>
  <c r="M41" i="46"/>
  <c r="F41" i="46"/>
  <c r="AK40" i="46"/>
  <c r="AB40" i="46"/>
  <c r="S40" i="46"/>
  <c r="M40" i="46"/>
  <c r="F40" i="46"/>
  <c r="AK39" i="46"/>
  <c r="S39" i="46"/>
  <c r="M39" i="46"/>
  <c r="F39" i="46"/>
  <c r="AK38" i="46"/>
  <c r="S38" i="46"/>
  <c r="M38" i="46"/>
  <c r="F38" i="46"/>
  <c r="AK37" i="46"/>
  <c r="S37" i="46"/>
  <c r="M37" i="46"/>
  <c r="F37" i="46"/>
  <c r="AK36" i="46"/>
  <c r="S36" i="46"/>
  <c r="M36" i="46"/>
  <c r="F36" i="46"/>
  <c r="AK35" i="46"/>
  <c r="S35" i="46"/>
  <c r="M35" i="46"/>
  <c r="F35" i="46"/>
  <c r="AK34" i="46"/>
  <c r="Z34" i="46"/>
  <c r="S34" i="46"/>
  <c r="M34" i="46"/>
  <c r="F34" i="46"/>
  <c r="AK33" i="46"/>
  <c r="AB33" i="46"/>
  <c r="S33" i="46"/>
  <c r="M33" i="46"/>
  <c r="F33" i="46"/>
  <c r="AK32" i="46"/>
  <c r="AB32" i="46"/>
  <c r="S32" i="46"/>
  <c r="F32" i="46"/>
  <c r="AK31" i="46"/>
  <c r="AB31" i="46"/>
  <c r="S31" i="46"/>
  <c r="M31" i="46"/>
  <c r="F31" i="46"/>
  <c r="AB30" i="46"/>
  <c r="S30" i="46"/>
  <c r="M30" i="46"/>
  <c r="F30" i="46"/>
  <c r="AK29" i="46"/>
  <c r="AB29" i="46"/>
  <c r="S29" i="46"/>
  <c r="M29" i="46"/>
  <c r="F29" i="46"/>
  <c r="AK28" i="46"/>
  <c r="AB28" i="46"/>
  <c r="S28" i="46"/>
  <c r="M28" i="46"/>
  <c r="F28" i="46"/>
  <c r="AK27" i="46"/>
  <c r="AB27" i="46"/>
  <c r="M27" i="46"/>
  <c r="F27" i="46"/>
  <c r="AI74" i="46"/>
  <c r="AB26" i="46"/>
  <c r="S26" i="46"/>
  <c r="M26" i="46"/>
  <c r="F26" i="46"/>
  <c r="AK25" i="46"/>
  <c r="AB25" i="46"/>
  <c r="S25" i="46"/>
  <c r="F25" i="46"/>
  <c r="AK24" i="46"/>
  <c r="AB24" i="46"/>
  <c r="S24" i="46"/>
  <c r="M24" i="46"/>
  <c r="F24" i="46"/>
  <c r="AK23" i="46"/>
  <c r="AB23" i="46"/>
  <c r="S23" i="46"/>
  <c r="M23" i="46"/>
  <c r="F23" i="46"/>
  <c r="AK22" i="46"/>
  <c r="AB22" i="46"/>
  <c r="M22" i="46"/>
  <c r="F22" i="46"/>
  <c r="AK21" i="46"/>
  <c r="AB21" i="46"/>
  <c r="S21" i="46"/>
  <c r="M21" i="46"/>
  <c r="F21" i="46"/>
  <c r="AK20" i="46"/>
  <c r="AB20" i="46"/>
  <c r="S20" i="46"/>
  <c r="M20" i="46"/>
  <c r="F20" i="46"/>
  <c r="AK19" i="46"/>
  <c r="AB19" i="46"/>
  <c r="S19" i="46"/>
  <c r="M19" i="46"/>
  <c r="F19" i="46"/>
  <c r="AK18" i="46"/>
  <c r="AB18" i="46"/>
  <c r="S18" i="46"/>
  <c r="M18" i="46"/>
  <c r="AK17" i="46"/>
  <c r="S17" i="46"/>
  <c r="M17" i="46"/>
  <c r="F17" i="46"/>
  <c r="AK16" i="46"/>
  <c r="AB16" i="46"/>
  <c r="S16" i="46"/>
  <c r="M16" i="46"/>
  <c r="F16" i="46"/>
  <c r="AK15" i="46"/>
  <c r="AB15" i="46"/>
  <c r="M15" i="46"/>
  <c r="F15" i="46"/>
  <c r="AK14" i="46"/>
  <c r="AB14" i="46"/>
  <c r="AK13" i="46"/>
  <c r="AB13" i="46"/>
  <c r="S13" i="46"/>
  <c r="M13" i="46"/>
  <c r="AK12" i="46"/>
  <c r="AB12" i="46"/>
  <c r="S12" i="46"/>
  <c r="M12" i="46"/>
  <c r="F12" i="46"/>
  <c r="AK11" i="46"/>
  <c r="AB11" i="46"/>
  <c r="S11" i="46"/>
  <c r="M11" i="46"/>
  <c r="F11" i="46"/>
  <c r="S10" i="46"/>
  <c r="M10" i="46"/>
  <c r="F10" i="46"/>
  <c r="S9" i="46"/>
  <c r="M9" i="46"/>
  <c r="F9" i="46"/>
  <c r="S8" i="46"/>
  <c r="M8" i="46"/>
  <c r="F8" i="46"/>
  <c r="S7" i="46"/>
  <c r="M7" i="46"/>
  <c r="F7" i="46"/>
  <c r="AJ6" i="46"/>
  <c r="AE6" i="46"/>
  <c r="S6" i="46"/>
  <c r="M6" i="46"/>
  <c r="F6" i="46"/>
  <c r="S5" i="46"/>
  <c r="M5" i="46"/>
  <c r="F5" i="46"/>
  <c r="S4" i="46"/>
  <c r="M4" i="46"/>
  <c r="F4" i="46"/>
  <c r="S3" i="46"/>
  <c r="M3" i="46"/>
  <c r="K74" i="45"/>
  <c r="M73" i="45"/>
  <c r="AI72" i="45"/>
  <c r="AI74" i="45" s="1"/>
  <c r="M72" i="45"/>
  <c r="AK71" i="45"/>
  <c r="M71" i="45"/>
  <c r="AK70" i="45"/>
  <c r="M70" i="45"/>
  <c r="AK69" i="45"/>
  <c r="M69" i="45"/>
  <c r="AK68" i="45"/>
  <c r="M68" i="45"/>
  <c r="AK67" i="45"/>
  <c r="M67" i="45"/>
  <c r="AK66" i="45"/>
  <c r="M66" i="45"/>
  <c r="AK65" i="45"/>
  <c r="Q65" i="45"/>
  <c r="M65" i="45"/>
  <c r="AK64" i="45"/>
  <c r="Z64" i="45"/>
  <c r="Z65" i="45" s="1"/>
  <c r="M64" i="45"/>
  <c r="AK63" i="45"/>
  <c r="S63" i="45"/>
  <c r="M63" i="45"/>
  <c r="AK62" i="45"/>
  <c r="S62" i="45"/>
  <c r="M62" i="45"/>
  <c r="AK61" i="45"/>
  <c r="S61" i="45"/>
  <c r="M61" i="45"/>
  <c r="S60" i="45"/>
  <c r="M60" i="45"/>
  <c r="D60" i="45"/>
  <c r="S59" i="45"/>
  <c r="M59" i="45"/>
  <c r="F59" i="45"/>
  <c r="S58" i="45"/>
  <c r="M58" i="45"/>
  <c r="F58" i="45"/>
  <c r="M57" i="45"/>
  <c r="F57" i="45"/>
  <c r="M56" i="45"/>
  <c r="F56" i="45"/>
  <c r="M55" i="45"/>
  <c r="F55" i="45"/>
  <c r="M54" i="45"/>
  <c r="F54" i="45"/>
  <c r="AK53" i="45"/>
  <c r="M53" i="45"/>
  <c r="F53" i="45"/>
  <c r="AK52" i="45"/>
  <c r="S52" i="45"/>
  <c r="M52" i="45"/>
  <c r="F52" i="45"/>
  <c r="AK51" i="45"/>
  <c r="AB51" i="45"/>
  <c r="S51" i="45"/>
  <c r="M51" i="45"/>
  <c r="F51" i="45"/>
  <c r="AK50" i="45"/>
  <c r="AB50" i="45"/>
  <c r="S50" i="45"/>
  <c r="M50" i="45"/>
  <c r="F50" i="45"/>
  <c r="AK49" i="45"/>
  <c r="AB49" i="45"/>
  <c r="M49" i="45"/>
  <c r="F49" i="45"/>
  <c r="AK48" i="45"/>
  <c r="AB48" i="45"/>
  <c r="S48" i="45"/>
  <c r="M48" i="45"/>
  <c r="F48" i="45"/>
  <c r="AB47" i="45"/>
  <c r="S47" i="45"/>
  <c r="M47" i="45"/>
  <c r="F47" i="45"/>
  <c r="AK46" i="45"/>
  <c r="AB46" i="45"/>
  <c r="S46" i="45"/>
  <c r="M46" i="45"/>
  <c r="F46" i="45"/>
  <c r="AK45" i="45"/>
  <c r="S45" i="45"/>
  <c r="M45" i="45"/>
  <c r="F45" i="45"/>
  <c r="AK44" i="45"/>
  <c r="S44" i="45"/>
  <c r="M44" i="45"/>
  <c r="F44" i="45"/>
  <c r="AK43" i="45"/>
  <c r="AB43" i="45"/>
  <c r="S43" i="45"/>
  <c r="AK42" i="45"/>
  <c r="AB42" i="45"/>
  <c r="S42" i="45"/>
  <c r="M42" i="45"/>
  <c r="F42" i="45"/>
  <c r="AK41" i="45"/>
  <c r="AB41" i="45"/>
  <c r="S41" i="45"/>
  <c r="M41" i="45"/>
  <c r="F41" i="45"/>
  <c r="AK40" i="45"/>
  <c r="AB40" i="45"/>
  <c r="S40" i="45"/>
  <c r="M40" i="45"/>
  <c r="F40" i="45"/>
  <c r="AK39" i="45"/>
  <c r="S39" i="45"/>
  <c r="M39" i="45"/>
  <c r="F39" i="45"/>
  <c r="AK38" i="45"/>
  <c r="S38" i="45"/>
  <c r="M38" i="45"/>
  <c r="F38" i="45"/>
  <c r="AK37" i="45"/>
  <c r="S37" i="45"/>
  <c r="M37" i="45"/>
  <c r="F37" i="45"/>
  <c r="AK36" i="45"/>
  <c r="S36" i="45"/>
  <c r="F36" i="45"/>
  <c r="AK35" i="45"/>
  <c r="S35" i="45"/>
  <c r="F35" i="45"/>
  <c r="AK34" i="45"/>
  <c r="Z34" i="45"/>
  <c r="S34" i="45"/>
  <c r="F34" i="45"/>
  <c r="AK33" i="45"/>
  <c r="AB33" i="45"/>
  <c r="S33" i="45"/>
  <c r="F33" i="45"/>
  <c r="AK32" i="45"/>
  <c r="AB32" i="45"/>
  <c r="S32" i="45"/>
  <c r="F32" i="45"/>
  <c r="AK31" i="45"/>
  <c r="AB31" i="45"/>
  <c r="S31" i="45"/>
  <c r="F31" i="45"/>
  <c r="AK30" i="45"/>
  <c r="AB30" i="45"/>
  <c r="S30" i="45"/>
  <c r="M30" i="45"/>
  <c r="F30" i="45"/>
  <c r="AK29" i="45"/>
  <c r="AB29" i="45"/>
  <c r="S29" i="45"/>
  <c r="M29" i="45"/>
  <c r="F29" i="45"/>
  <c r="AK28" i="45"/>
  <c r="AB28" i="45"/>
  <c r="S28" i="45"/>
  <c r="M28" i="45"/>
  <c r="F28" i="45"/>
  <c r="AK27" i="45"/>
  <c r="AB27" i="45"/>
  <c r="M27" i="45"/>
  <c r="F27" i="45"/>
  <c r="AB26" i="45"/>
  <c r="M26" i="45"/>
  <c r="F26" i="45"/>
  <c r="AK25" i="45"/>
  <c r="AB25" i="45"/>
  <c r="F25" i="45"/>
  <c r="AK24" i="45"/>
  <c r="AB24" i="45"/>
  <c r="M24" i="45"/>
  <c r="F24" i="45"/>
  <c r="AK23" i="45"/>
  <c r="AB23" i="45"/>
  <c r="M23" i="45"/>
  <c r="F23" i="45"/>
  <c r="AK22" i="45"/>
  <c r="AB22" i="45"/>
  <c r="M22" i="45"/>
  <c r="F22" i="45"/>
  <c r="AK21" i="45"/>
  <c r="AB21" i="45"/>
  <c r="M21" i="45"/>
  <c r="F21" i="45"/>
  <c r="AK20" i="45"/>
  <c r="AB20" i="45"/>
  <c r="M20" i="45"/>
  <c r="F20" i="45"/>
  <c r="AK19" i="45"/>
  <c r="AB19" i="45"/>
  <c r="S19" i="45"/>
  <c r="F19" i="45"/>
  <c r="AK18" i="45"/>
  <c r="S18" i="45"/>
  <c r="AK17" i="45"/>
  <c r="S17" i="45"/>
  <c r="F17" i="45"/>
  <c r="AK16" i="45"/>
  <c r="AB16" i="45"/>
  <c r="S16" i="45"/>
  <c r="F16" i="45"/>
  <c r="AK15" i="45"/>
  <c r="AB15" i="45"/>
  <c r="AK14" i="45"/>
  <c r="AB14" i="45"/>
  <c r="AK13" i="45"/>
  <c r="AB13" i="45"/>
  <c r="S13" i="45"/>
  <c r="M13" i="45"/>
  <c r="AK12" i="45"/>
  <c r="AB12" i="45"/>
  <c r="S12" i="45"/>
  <c r="M12" i="45"/>
  <c r="AK11" i="45"/>
  <c r="AB11" i="45"/>
  <c r="S11" i="45"/>
  <c r="M11" i="45"/>
  <c r="S10" i="45"/>
  <c r="M10" i="45"/>
  <c r="S9" i="45"/>
  <c r="M9" i="45"/>
  <c r="S8" i="45"/>
  <c r="M8" i="45"/>
  <c r="S7" i="45"/>
  <c r="M7" i="45"/>
  <c r="AJ6" i="45"/>
  <c r="AE6" i="45"/>
  <c r="S6" i="45"/>
  <c r="M6" i="45"/>
  <c r="S5" i="45"/>
  <c r="M5" i="45"/>
  <c r="S4" i="45"/>
  <c r="M4" i="45"/>
  <c r="F4" i="45"/>
  <c r="S3" i="45"/>
  <c r="M3" i="45"/>
  <c r="AJ6" i="44"/>
  <c r="AE6" i="44"/>
  <c r="K74" i="44"/>
  <c r="AI72" i="44"/>
  <c r="Q65" i="44"/>
  <c r="Z64" i="44"/>
  <c r="D60" i="44"/>
  <c r="AB55" i="44"/>
  <c r="Z54" i="44"/>
  <c r="S50" i="44"/>
  <c r="Q49" i="44"/>
  <c r="AK48" i="44"/>
  <c r="AI47" i="44"/>
  <c r="M44" i="44"/>
  <c r="F44" i="44"/>
  <c r="K43" i="44"/>
  <c r="D43" i="44"/>
  <c r="AB40" i="44"/>
  <c r="Z34" i="44"/>
  <c r="AK27" i="44"/>
  <c r="AI26" i="44"/>
  <c r="M26" i="44"/>
  <c r="K25" i="44"/>
  <c r="F19" i="44"/>
  <c r="D18" i="44"/>
  <c r="S16" i="44"/>
  <c r="Q15" i="44"/>
  <c r="AK11" i="44"/>
  <c r="AB11" i="44"/>
  <c r="S3" i="44"/>
  <c r="M3" i="44"/>
  <c r="AK72" i="44" l="1"/>
  <c r="AC71" i="46"/>
  <c r="AB64" i="45"/>
  <c r="Z65" i="44"/>
  <c r="AC71" i="44"/>
  <c r="T53" i="45"/>
  <c r="M43" i="45"/>
  <c r="G42" i="45"/>
  <c r="AC71" i="45"/>
  <c r="AC25" i="46"/>
  <c r="AC46" i="46"/>
  <c r="T53" i="46"/>
  <c r="T63" i="46"/>
  <c r="T33" i="46"/>
  <c r="N14" i="46"/>
  <c r="N64" i="46"/>
  <c r="N48" i="46"/>
  <c r="S65" i="46"/>
  <c r="M25" i="46"/>
  <c r="M43" i="46"/>
  <c r="G24" i="46"/>
  <c r="Z36" i="46"/>
  <c r="G1" i="46" s="1"/>
  <c r="G73" i="46"/>
  <c r="M74" i="46"/>
  <c r="AC25" i="45"/>
  <c r="AK72" i="45"/>
  <c r="AC46" i="45"/>
  <c r="AB54" i="45"/>
  <c r="T63" i="45"/>
  <c r="T33" i="45"/>
  <c r="N64" i="45"/>
  <c r="N14" i="45"/>
  <c r="N48" i="45"/>
  <c r="M74" i="45"/>
  <c r="Z36" i="45"/>
  <c r="G1" i="45" s="1"/>
  <c r="G24" i="45"/>
  <c r="A17" i="45"/>
  <c r="F43" i="45"/>
  <c r="A56" i="45"/>
  <c r="AI74" i="44"/>
  <c r="Z36" i="44"/>
  <c r="A56" i="46"/>
  <c r="F43" i="46"/>
  <c r="A17" i="46"/>
  <c r="AB54" i="46"/>
  <c r="G42" i="46"/>
  <c r="AK72" i="46"/>
  <c r="AK47" i="46"/>
  <c r="AB64" i="46"/>
  <c r="F18" i="46"/>
  <c r="AK26" i="46"/>
  <c r="S49" i="46"/>
  <c r="S15" i="46"/>
  <c r="AB34" i="46"/>
  <c r="F60" i="46"/>
  <c r="A42" i="46"/>
  <c r="T53" i="44"/>
  <c r="T63" i="44"/>
  <c r="M25" i="45"/>
  <c r="AK47" i="45"/>
  <c r="G73" i="45"/>
  <c r="F18" i="45"/>
  <c r="AK26" i="45"/>
  <c r="S49" i="45"/>
  <c r="S15" i="45"/>
  <c r="AB34" i="45"/>
  <c r="F60" i="45"/>
  <c r="S65" i="45"/>
  <c r="A42" i="45"/>
  <c r="AC46" i="44"/>
  <c r="AC25" i="44"/>
  <c r="AB64" i="44"/>
  <c r="T33" i="44"/>
  <c r="N64" i="44"/>
  <c r="S65" i="44"/>
  <c r="N48" i="44"/>
  <c r="N14" i="44"/>
  <c r="M74" i="44"/>
  <c r="M43" i="44"/>
  <c r="G24" i="44"/>
  <c r="F60" i="44"/>
  <c r="A56" i="44"/>
  <c r="F43" i="44"/>
  <c r="A17" i="44"/>
  <c r="S15" i="44"/>
  <c r="AB54" i="44"/>
  <c r="G42" i="44"/>
  <c r="G73" i="44"/>
  <c r="M25" i="44"/>
  <c r="AK47" i="44"/>
  <c r="A42" i="44"/>
  <c r="F18" i="44"/>
  <c r="AK26" i="44"/>
  <c r="S49" i="44"/>
  <c r="AB34" i="44"/>
  <c r="AK74" i="44" l="1"/>
  <c r="G1" i="44"/>
  <c r="AB65" i="46"/>
  <c r="AB65" i="45"/>
  <c r="AK74" i="45"/>
  <c r="AB36" i="45"/>
  <c r="D73" i="45"/>
  <c r="AB36" i="46"/>
  <c r="D73" i="46"/>
  <c r="AK74" i="46"/>
  <c r="D73" i="44"/>
  <c r="AB65" i="44"/>
  <c r="AB36" i="44"/>
  <c r="V8" i="45" l="1"/>
  <c r="V8" i="46"/>
  <c r="V8" i="44"/>
</calcChain>
</file>

<file path=xl/sharedStrings.xml><?xml version="1.0" encoding="utf-8"?>
<sst xmlns="http://schemas.openxmlformats.org/spreadsheetml/2006/main" count="1520" uniqueCount="501">
  <si>
    <t>Ｎｏ．</t>
  </si>
  <si>
    <t>区域名</t>
  </si>
  <si>
    <t>部　数</t>
    <rPh sb="0" eb="3">
      <t>ブスウ</t>
    </rPh>
    <phoneticPr fontId="2"/>
  </si>
  <si>
    <t>青山1･2丁目</t>
  </si>
  <si>
    <t>法華寺町北</t>
  </si>
  <si>
    <t>左京3･4･5</t>
  </si>
  <si>
    <t>佐保台</t>
  </si>
  <si>
    <t>法蓮西町</t>
  </si>
  <si>
    <t>平</t>
  </si>
  <si>
    <t>左京1･2･6</t>
  </si>
  <si>
    <t>北御門</t>
  </si>
  <si>
    <t>法華寺中</t>
  </si>
  <si>
    <t>城</t>
  </si>
  <si>
    <t>朱雀3･4</t>
  </si>
  <si>
    <t>奈</t>
  </si>
  <si>
    <t>中御門</t>
  </si>
  <si>
    <t>大宮5･芝辻2･3</t>
  </si>
  <si>
    <t>ニ</t>
  </si>
  <si>
    <t>朱雀5</t>
  </si>
  <si>
    <t>良</t>
  </si>
  <si>
    <t>半田開･法蓮南</t>
  </si>
  <si>
    <t>大</t>
  </si>
  <si>
    <t>芝辻町4</t>
  </si>
  <si>
    <t>　ｭ</t>
  </si>
  <si>
    <t>朱雀1･2･6</t>
  </si>
  <si>
    <t>東</t>
  </si>
  <si>
    <t>法蓮山添</t>
  </si>
  <si>
    <t>宮</t>
  </si>
  <si>
    <t>二条大路･市役所</t>
  </si>
  <si>
    <t>｜</t>
  </si>
  <si>
    <t>右京1･2</t>
  </si>
  <si>
    <t>法蓮佐保</t>
  </si>
  <si>
    <t>大宮町1丁目</t>
  </si>
  <si>
    <t>タ</t>
  </si>
  <si>
    <t>右京3･4</t>
  </si>
  <si>
    <t>佐保小･法蓮西</t>
  </si>
  <si>
    <t>大宮町2丁目</t>
  </si>
  <si>
    <t>ウ</t>
  </si>
  <si>
    <t>右京5</t>
  </si>
  <si>
    <t>鹿ノ台北</t>
  </si>
  <si>
    <t>油留木･水門</t>
  </si>
  <si>
    <t>ン</t>
  </si>
  <si>
    <t>神功1･2</t>
  </si>
  <si>
    <t>鳥見町3丁目</t>
  </si>
  <si>
    <t>鹿ノ台東</t>
  </si>
  <si>
    <t>登大路･女子大</t>
  </si>
  <si>
    <t>四</t>
  </si>
  <si>
    <t>大宮4･6</t>
  </si>
  <si>
    <t>三松ヶ丘・三松2</t>
  </si>
  <si>
    <t>鹿</t>
  </si>
  <si>
    <t>鹿ノ台西</t>
  </si>
  <si>
    <t>条</t>
  </si>
  <si>
    <t>三条宮前町</t>
  </si>
  <si>
    <t>富雄北1丁目</t>
  </si>
  <si>
    <t>の</t>
  </si>
  <si>
    <t>鹿ノ台南</t>
  </si>
  <si>
    <t>通</t>
  </si>
  <si>
    <t>内侍原･高天市</t>
  </si>
  <si>
    <t>三条桧町</t>
  </si>
  <si>
    <t>富雄北2丁目</t>
  </si>
  <si>
    <t>台</t>
  </si>
  <si>
    <t>真弓3･4</t>
  </si>
  <si>
    <t>り</t>
  </si>
  <si>
    <t>芝辻東</t>
  </si>
  <si>
    <t>路</t>
  </si>
  <si>
    <t>三条川西町</t>
  </si>
  <si>
    <t xml:space="preserve">               小計</t>
  </si>
  <si>
    <t>富雄北3丁目</t>
  </si>
  <si>
    <t>真弓1･2</t>
  </si>
  <si>
    <t>北</t>
  </si>
  <si>
    <t>青山3･4･5･6丁目</t>
  </si>
  <si>
    <t>富</t>
  </si>
  <si>
    <t>真弓南1･2</t>
  </si>
  <si>
    <t>青山7･8丁目</t>
  </si>
  <si>
    <t>四条大路南･恋の窪3</t>
  </si>
  <si>
    <t>学園朝日町</t>
  </si>
  <si>
    <t>あすか野北1</t>
  </si>
  <si>
    <t>二条大路</t>
  </si>
  <si>
    <t>鶴舞東</t>
  </si>
  <si>
    <t>三碓1･2･3･4</t>
  </si>
  <si>
    <t>真</t>
  </si>
  <si>
    <t>あすか野北2･3</t>
  </si>
  <si>
    <t>柏木町</t>
  </si>
  <si>
    <t>朝日町1･2</t>
  </si>
  <si>
    <t>鳥見町1丁目</t>
  </si>
  <si>
    <t>弓</t>
  </si>
  <si>
    <t>あすか野南1･3</t>
  </si>
  <si>
    <t>Ａ</t>
  </si>
  <si>
    <t>四条大路4･5</t>
  </si>
  <si>
    <t>中山町西3丁目</t>
  </si>
  <si>
    <t>鳥見町2丁目</t>
  </si>
  <si>
    <t>あすか野南2</t>
  </si>
  <si>
    <t>小西･東向</t>
  </si>
  <si>
    <t>四条大路2・3.</t>
    <rPh sb="0" eb="2">
      <t>シジョウ</t>
    </rPh>
    <rPh sb="2" eb="4">
      <t>オオジ</t>
    </rPh>
    <phoneticPr fontId="2"/>
  </si>
  <si>
    <t>中山町西4丁目</t>
  </si>
  <si>
    <t>雄</t>
  </si>
  <si>
    <t>帝塚山4･5･6</t>
  </si>
  <si>
    <t>油阪･林小路</t>
  </si>
  <si>
    <t>法華寺東</t>
    <rPh sb="0" eb="2">
      <t>ホッケ</t>
    </rPh>
    <rPh sb="2" eb="3">
      <t>テラ</t>
    </rPh>
    <rPh sb="3" eb="4">
      <t>ヒガシ</t>
    </rPh>
    <phoneticPr fontId="2"/>
  </si>
  <si>
    <t>帝塚山1･2･3</t>
  </si>
  <si>
    <t>三条川崎</t>
  </si>
  <si>
    <t>Ｄ</t>
  </si>
  <si>
    <t>中山町</t>
  </si>
  <si>
    <t>帝塚山南</t>
  </si>
  <si>
    <t>三条･今井町</t>
  </si>
  <si>
    <t>押熊町</t>
  </si>
  <si>
    <t>富雄泉ヶ丘</t>
  </si>
  <si>
    <t>北新町南</t>
  </si>
  <si>
    <t>西城戸</t>
  </si>
  <si>
    <t>西ノ京</t>
  </si>
  <si>
    <t>東登美ヶ丘1･2･3</t>
  </si>
  <si>
    <t>若草台(丸山)</t>
  </si>
  <si>
    <t>東松ヶ丘南</t>
  </si>
  <si>
    <t>元林院</t>
  </si>
  <si>
    <t>尼ヶ辻</t>
  </si>
  <si>
    <t>学</t>
  </si>
  <si>
    <t>三松1･3丁目</t>
  </si>
  <si>
    <t>辻町（北）</t>
    <rPh sb="3" eb="4">
      <t>キタ</t>
    </rPh>
    <phoneticPr fontId="2"/>
  </si>
  <si>
    <t>杉ヶ町</t>
  </si>
  <si>
    <t>登美ヶ丘5･中山西1･2</t>
  </si>
  <si>
    <t>脇戸・南風呂</t>
    <rPh sb="0" eb="1">
      <t>ワキ</t>
    </rPh>
    <rPh sb="1" eb="2">
      <t>ト</t>
    </rPh>
    <rPh sb="3" eb="4">
      <t>ミナミ</t>
    </rPh>
    <rPh sb="4" eb="6">
      <t>フロ</t>
    </rPh>
    <phoneticPr fontId="2"/>
  </si>
  <si>
    <t>園</t>
  </si>
  <si>
    <t>登美ヶ丘6</t>
  </si>
  <si>
    <t>桜ヶ丘</t>
  </si>
  <si>
    <t>西新屋町</t>
  </si>
  <si>
    <t>六</t>
  </si>
  <si>
    <t>六条1丁目</t>
  </si>
  <si>
    <t>北登美ヶ丘</t>
  </si>
  <si>
    <t>生</t>
  </si>
  <si>
    <t>東松ヶ丘</t>
  </si>
  <si>
    <t>十輪院町</t>
  </si>
  <si>
    <t>前</t>
  </si>
  <si>
    <t>中登美ヶ丘1-A</t>
  </si>
  <si>
    <t>駒</t>
  </si>
  <si>
    <t>西松ヶ丘</t>
  </si>
  <si>
    <t>下清水</t>
  </si>
  <si>
    <t>五条畑</t>
  </si>
  <si>
    <t>中登美ヶ丘1-B</t>
  </si>
  <si>
    <t>奈良市合計</t>
  </si>
  <si>
    <t>高畑</t>
  </si>
  <si>
    <t>五条西1･2</t>
  </si>
  <si>
    <t>西登美ヶ丘1･3</t>
  </si>
  <si>
    <t>高畑･萩ヶ丘</t>
  </si>
  <si>
    <t>六条西6･青垣台2･3</t>
  </si>
  <si>
    <t>西登美ヶ丘2･4</t>
  </si>
  <si>
    <t>俵口</t>
  </si>
  <si>
    <t>東紀寺</t>
  </si>
  <si>
    <t>六条西3</t>
  </si>
  <si>
    <t>西登美ヶ丘5･8</t>
  </si>
  <si>
    <t>生駒台北･南</t>
  </si>
  <si>
    <t>七条1丁目</t>
  </si>
  <si>
    <t>西登美ヶ丘6･7</t>
  </si>
  <si>
    <t>近</t>
  </si>
  <si>
    <t>小明町</t>
  </si>
  <si>
    <t>西紀寺</t>
    <rPh sb="0" eb="1">
      <t>ニシ</t>
    </rPh>
    <rPh sb="1" eb="2">
      <t>キ</t>
    </rPh>
    <rPh sb="2" eb="3">
      <t>テラ</t>
    </rPh>
    <phoneticPr fontId="2"/>
  </si>
  <si>
    <t>七条西町</t>
  </si>
  <si>
    <t>松陽台1･2･3</t>
  </si>
  <si>
    <t>鉄</t>
  </si>
  <si>
    <t>稲倉(小明町)</t>
  </si>
  <si>
    <t>南</t>
  </si>
  <si>
    <t>南紀寺1･5</t>
  </si>
  <si>
    <t>六条西4･5</t>
  </si>
  <si>
    <t>線</t>
  </si>
  <si>
    <t>新生駒台</t>
  </si>
  <si>
    <t>京終</t>
  </si>
  <si>
    <t>六条緑町･青垣台1</t>
  </si>
  <si>
    <t>喜里ヶ丘</t>
  </si>
  <si>
    <t>大森町</t>
  </si>
  <si>
    <t>六条2．3</t>
    <rPh sb="0" eb="2">
      <t>ロクジョウ</t>
    </rPh>
    <phoneticPr fontId="2"/>
  </si>
  <si>
    <t>百楽園北･学園北1</t>
    <rPh sb="5" eb="7">
      <t>ガクエン</t>
    </rPh>
    <rPh sb="7" eb="8">
      <t>キタ</t>
    </rPh>
    <phoneticPr fontId="2"/>
  </si>
  <si>
    <t>松美台</t>
  </si>
  <si>
    <t>春日苑</t>
  </si>
  <si>
    <t>登美ヶ丘2･大渕町</t>
  </si>
  <si>
    <t>南田原</t>
  </si>
  <si>
    <t>山上町</t>
  </si>
  <si>
    <t>登美ヶ丘１</t>
    <rPh sb="0" eb="4">
      <t>トミガオカ</t>
    </rPh>
    <phoneticPr fontId="2"/>
  </si>
  <si>
    <t>北大和1･2</t>
  </si>
  <si>
    <t>南肘塚・南紀寺1・5</t>
    <rPh sb="0" eb="1">
      <t>ミナミ</t>
    </rPh>
    <rPh sb="1" eb="2">
      <t>ヒジ</t>
    </rPh>
    <rPh sb="2" eb="3">
      <t>ツカ</t>
    </rPh>
    <rPh sb="4" eb="5">
      <t>ミナミ</t>
    </rPh>
    <rPh sb="5" eb="6">
      <t>キ</t>
    </rPh>
    <rPh sb="6" eb="7">
      <t>テラ</t>
    </rPh>
    <phoneticPr fontId="2"/>
  </si>
  <si>
    <t>二条町･佐紀西</t>
  </si>
  <si>
    <t>中登美ヶ丘4</t>
    <rPh sb="0" eb="1">
      <t>ナカトミ</t>
    </rPh>
    <rPh sb="1" eb="3">
      <t>トミ</t>
    </rPh>
    <rPh sb="4" eb="5">
      <t>オカ</t>
    </rPh>
    <phoneticPr fontId="2"/>
  </si>
  <si>
    <t>兜台1･3･4･7丁目</t>
  </si>
  <si>
    <t>北大和3･4･5</t>
  </si>
  <si>
    <t>高畑･白毫寺</t>
    <rPh sb="0" eb="2">
      <t>タカバタケ</t>
    </rPh>
    <rPh sb="3" eb="4">
      <t>シロ</t>
    </rPh>
    <rPh sb="5" eb="6">
      <t>テラ</t>
    </rPh>
    <phoneticPr fontId="2"/>
  </si>
  <si>
    <t>兜台2丁目</t>
  </si>
  <si>
    <t>辻町（南）・谷田</t>
    <rPh sb="3" eb="4">
      <t>ミナミ</t>
    </rPh>
    <rPh sb="6" eb="8">
      <t>タニダ</t>
    </rPh>
    <phoneticPr fontId="2"/>
  </si>
  <si>
    <t>西木辻･東木辻</t>
    <rPh sb="0" eb="1">
      <t>ニシ</t>
    </rPh>
    <rPh sb="1" eb="2">
      <t>キ</t>
    </rPh>
    <rPh sb="2" eb="3">
      <t>ツジ</t>
    </rPh>
    <rPh sb="4" eb="5">
      <t>ヒガシ</t>
    </rPh>
    <rPh sb="5" eb="6">
      <t>キ</t>
    </rPh>
    <rPh sb="6" eb="7">
      <t>ツジ</t>
    </rPh>
    <phoneticPr fontId="2"/>
  </si>
  <si>
    <t>相楽台2･5丁目</t>
  </si>
  <si>
    <t>西</t>
  </si>
  <si>
    <t>西大寺赤田町</t>
  </si>
  <si>
    <t>元町2丁目</t>
  </si>
  <si>
    <t>谷田･元町</t>
  </si>
  <si>
    <t>西木辻･春日中</t>
  </si>
  <si>
    <t>寺</t>
  </si>
  <si>
    <t>敷島1丁目</t>
  </si>
  <si>
    <t>学園南3</t>
  </si>
  <si>
    <t>東新町</t>
  </si>
  <si>
    <t>大安寺1･2･3</t>
  </si>
  <si>
    <t>敷島町2・赤田町2</t>
    <rPh sb="0" eb="3">
      <t>シキシマチョウ</t>
    </rPh>
    <rPh sb="5" eb="6">
      <t>アカ</t>
    </rPh>
    <rPh sb="6" eb="7">
      <t>タ</t>
    </rPh>
    <rPh sb="7" eb="8">
      <t>チョウ</t>
    </rPh>
    <phoneticPr fontId="2"/>
  </si>
  <si>
    <t>学園大和1･5</t>
  </si>
  <si>
    <t>山崎町</t>
  </si>
  <si>
    <t>大安寺4･5</t>
  </si>
  <si>
    <t>学園大和5</t>
  </si>
  <si>
    <t>東旭ヶ丘</t>
  </si>
  <si>
    <t>出屋敷町</t>
    <rPh sb="0" eb="3">
      <t>デヤシキ</t>
    </rPh>
    <rPh sb="3" eb="4">
      <t>マチ</t>
    </rPh>
    <phoneticPr fontId="2"/>
  </si>
  <si>
    <t>あやめ池南3･4</t>
  </si>
  <si>
    <t>学園大和2</t>
  </si>
  <si>
    <t>南京終・神殿</t>
    <rPh sb="0" eb="1">
      <t>ミナミ</t>
    </rPh>
    <rPh sb="1" eb="3">
      <t>キョウバテ</t>
    </rPh>
    <phoneticPr fontId="2"/>
  </si>
  <si>
    <t>あ</t>
  </si>
  <si>
    <t>あやめ池南5</t>
  </si>
  <si>
    <t>学園大和3･4</t>
  </si>
  <si>
    <t>東九条町南</t>
  </si>
  <si>
    <t>や</t>
  </si>
  <si>
    <t>あやめ池南7･8</t>
  </si>
  <si>
    <t>千代ヶ丘1</t>
  </si>
  <si>
    <t>北永井町</t>
  </si>
  <si>
    <t>め</t>
  </si>
  <si>
    <t>南永井町</t>
  </si>
  <si>
    <t>池</t>
  </si>
  <si>
    <t>藤ノ木台2･3丁目</t>
  </si>
  <si>
    <t>中菜畑</t>
  </si>
  <si>
    <t>神</t>
  </si>
  <si>
    <t>今市町2･3丁目</t>
  </si>
  <si>
    <t>西大寺宝ヶ丘</t>
  </si>
  <si>
    <t>菅野台</t>
  </si>
  <si>
    <t>殿</t>
  </si>
  <si>
    <t>西千代ヶ丘</t>
  </si>
  <si>
    <t>さつき台</t>
  </si>
  <si>
    <t>西大寺南町･芝町1</t>
  </si>
  <si>
    <t>菅原町(北部)</t>
  </si>
  <si>
    <t>有里町</t>
  </si>
  <si>
    <t>菅原町(南部)</t>
  </si>
  <si>
    <t>精華台3丁目</t>
    <rPh sb="0" eb="2">
      <t>セイカ</t>
    </rPh>
    <rPh sb="2" eb="3">
      <t>ダイ</t>
    </rPh>
    <rPh sb="4" eb="6">
      <t>チョウメ</t>
    </rPh>
    <phoneticPr fontId="2"/>
  </si>
  <si>
    <t>宝来町</t>
  </si>
  <si>
    <t>青山台</t>
  </si>
  <si>
    <t>西大寺本町</t>
    <rPh sb="0" eb="3">
      <t>サイダイジ</t>
    </rPh>
    <rPh sb="3" eb="5">
      <t>ホンマチ</t>
    </rPh>
    <phoneticPr fontId="2"/>
  </si>
  <si>
    <t>精華台2丁目</t>
    <rPh sb="0" eb="2">
      <t>セイカ</t>
    </rPh>
    <rPh sb="2" eb="3">
      <t>ダイ</t>
    </rPh>
    <rPh sb="4" eb="6">
      <t>チョウメ</t>
    </rPh>
    <phoneticPr fontId="2"/>
  </si>
  <si>
    <t>あやめ池南2・6</t>
    <rPh sb="3" eb="4">
      <t>イケ</t>
    </rPh>
    <rPh sb="4" eb="5">
      <t>ミナミ</t>
    </rPh>
    <phoneticPr fontId="2"/>
  </si>
  <si>
    <t>東菜畑1</t>
    <rPh sb="0" eb="1">
      <t>ヒガシ</t>
    </rPh>
    <rPh sb="1" eb="3">
      <t>ナバタ</t>
    </rPh>
    <phoneticPr fontId="2"/>
  </si>
  <si>
    <t>秋篠梅ヶ丘</t>
    <rPh sb="0" eb="2">
      <t>アキシノ</t>
    </rPh>
    <rPh sb="2" eb="3">
      <t>ウメ</t>
    </rPh>
    <rPh sb="4" eb="5">
      <t>オカ</t>
    </rPh>
    <phoneticPr fontId="2"/>
  </si>
  <si>
    <t>西大寺芝町2・青野町2</t>
    <rPh sb="0" eb="3">
      <t>サイダイジ</t>
    </rPh>
    <rPh sb="3" eb="5">
      <t>シバマチ</t>
    </rPh>
    <rPh sb="7" eb="10">
      <t>アオノチョウ</t>
    </rPh>
    <phoneticPr fontId="2"/>
  </si>
  <si>
    <t>あやめ池北3丁目</t>
    <rPh sb="3" eb="4">
      <t>イケ</t>
    </rPh>
    <rPh sb="4" eb="5">
      <t>キタ</t>
    </rPh>
    <rPh sb="6" eb="8">
      <t>チョウメ</t>
    </rPh>
    <phoneticPr fontId="2"/>
  </si>
  <si>
    <t>Ｆ</t>
  </si>
  <si>
    <t>京都府合計</t>
  </si>
  <si>
    <t>大安寺6丁目</t>
    <rPh sb="4" eb="6">
      <t>チョウメ</t>
    </rPh>
    <phoneticPr fontId="2"/>
  </si>
  <si>
    <t>大安寺3・7丁目</t>
    <rPh sb="0" eb="3">
      <t>ダイアンジ</t>
    </rPh>
    <rPh sb="6" eb="8">
      <t>チョウメ</t>
    </rPh>
    <phoneticPr fontId="2"/>
  </si>
  <si>
    <t>若葉台2・3丁目</t>
    <rPh sb="6" eb="8">
      <t>チョウメ</t>
    </rPh>
    <phoneticPr fontId="2"/>
  </si>
  <si>
    <t>神功4(北）・5丁目</t>
    <rPh sb="0" eb="1">
      <t>カミ</t>
    </rPh>
    <rPh sb="1" eb="2">
      <t>コウ</t>
    </rPh>
    <rPh sb="4" eb="5">
      <t>キタ</t>
    </rPh>
    <rPh sb="8" eb="10">
      <t>チョウメ</t>
    </rPh>
    <phoneticPr fontId="2"/>
  </si>
  <si>
    <t>俵口（南）</t>
    <rPh sb="0" eb="1">
      <t>タワラ</t>
    </rPh>
    <rPh sb="1" eb="2">
      <t>グチ</t>
    </rPh>
    <rPh sb="3" eb="4">
      <t>ミナミ</t>
    </rPh>
    <phoneticPr fontId="2"/>
  </si>
  <si>
    <t>桜が丘4丁目</t>
    <rPh sb="0" eb="1">
      <t>サクラ</t>
    </rPh>
    <rPh sb="2" eb="3">
      <t>オカ</t>
    </rPh>
    <rPh sb="4" eb="6">
      <t>チョウメ</t>
    </rPh>
    <phoneticPr fontId="2"/>
  </si>
  <si>
    <t>光台1・2・5丁目</t>
    <rPh sb="0" eb="1">
      <t>ヒカリ</t>
    </rPh>
    <rPh sb="1" eb="2">
      <t>ダイ</t>
    </rPh>
    <rPh sb="7" eb="9">
      <t>チョウメ</t>
    </rPh>
    <phoneticPr fontId="2"/>
  </si>
  <si>
    <t>疋田町4・5・宝来</t>
    <rPh sb="0" eb="2">
      <t>ヒキタ</t>
    </rPh>
    <rPh sb="2" eb="3">
      <t>マチ</t>
    </rPh>
    <rPh sb="7" eb="9">
      <t>ホウライ</t>
    </rPh>
    <phoneticPr fontId="2"/>
  </si>
  <si>
    <t>若葉台1・4丁目</t>
    <rPh sb="0" eb="3">
      <t>ワカバダイ</t>
    </rPh>
    <rPh sb="6" eb="8">
      <t>チョウメ</t>
    </rPh>
    <phoneticPr fontId="2"/>
  </si>
  <si>
    <t>西大寺国見町2</t>
    <rPh sb="0" eb="3">
      <t>サイダイジ</t>
    </rPh>
    <rPh sb="3" eb="6">
      <t>クニミチョウ</t>
    </rPh>
    <phoneticPr fontId="2"/>
  </si>
  <si>
    <t>木津南後背(北）</t>
    <rPh sb="0" eb="2">
      <t>キヅ</t>
    </rPh>
    <rPh sb="2" eb="3">
      <t>ミナミ</t>
    </rPh>
    <rPh sb="3" eb="4">
      <t>ウシロ</t>
    </rPh>
    <rPh sb="4" eb="5">
      <t>セ</t>
    </rPh>
    <rPh sb="6" eb="7">
      <t>キタ</t>
    </rPh>
    <phoneticPr fontId="2"/>
  </si>
  <si>
    <t>木津南後背(南）</t>
    <rPh sb="0" eb="2">
      <t>キヅ</t>
    </rPh>
    <rPh sb="2" eb="3">
      <t>ミナミ</t>
    </rPh>
    <rPh sb="3" eb="4">
      <t>ウシロ</t>
    </rPh>
    <rPh sb="4" eb="5">
      <t>セ</t>
    </rPh>
    <rPh sb="6" eb="7">
      <t>ミナミ</t>
    </rPh>
    <phoneticPr fontId="2"/>
  </si>
  <si>
    <t>木</t>
    <rPh sb="0" eb="1">
      <t>キ</t>
    </rPh>
    <phoneticPr fontId="2"/>
  </si>
  <si>
    <t>津</t>
    <rPh sb="0" eb="1">
      <t>ツ</t>
    </rPh>
    <phoneticPr fontId="2"/>
  </si>
  <si>
    <t>川</t>
    <rPh sb="0" eb="1">
      <t>カワ</t>
    </rPh>
    <phoneticPr fontId="2"/>
  </si>
  <si>
    <t>市</t>
    <rPh sb="0" eb="1">
      <t>シ</t>
    </rPh>
    <phoneticPr fontId="2"/>
  </si>
  <si>
    <t>精</t>
    <rPh sb="0" eb="1">
      <t>セイ</t>
    </rPh>
    <phoneticPr fontId="2"/>
  </si>
  <si>
    <t>町</t>
    <rPh sb="0" eb="1">
      <t>マチ</t>
    </rPh>
    <phoneticPr fontId="2"/>
  </si>
  <si>
    <t>華</t>
    <rPh sb="0" eb="1">
      <t>ハナ</t>
    </rPh>
    <phoneticPr fontId="2"/>
  </si>
  <si>
    <t>北永井町（南）</t>
    <rPh sb="5" eb="6">
      <t>ミナミ</t>
    </rPh>
    <phoneticPr fontId="2"/>
  </si>
  <si>
    <t>小明町・辻町</t>
    <rPh sb="0" eb="1">
      <t>コ</t>
    </rPh>
    <rPh sb="1" eb="2">
      <t>ア</t>
    </rPh>
    <rPh sb="4" eb="6">
      <t>ツジマチ</t>
    </rPh>
    <phoneticPr fontId="2"/>
  </si>
  <si>
    <t>州見台3・4丁目</t>
    <rPh sb="0" eb="1">
      <t>シュウ</t>
    </rPh>
    <rPh sb="1" eb="2">
      <t>ミ</t>
    </rPh>
    <rPh sb="2" eb="3">
      <t>ダイ</t>
    </rPh>
    <rPh sb="6" eb="8">
      <t>チョウメ</t>
    </rPh>
    <phoneticPr fontId="2"/>
  </si>
  <si>
    <t>州見台4･5丁目</t>
    <rPh sb="0" eb="1">
      <t>シュウ</t>
    </rPh>
    <rPh sb="1" eb="2">
      <t>ミ</t>
    </rPh>
    <rPh sb="2" eb="3">
      <t>ダイ</t>
    </rPh>
    <rPh sb="6" eb="8">
      <t>チョウメ</t>
    </rPh>
    <phoneticPr fontId="2"/>
  </si>
  <si>
    <t>富雄北3・百楽園4</t>
    <rPh sb="0" eb="2">
      <t>トミオ</t>
    </rPh>
    <rPh sb="2" eb="3">
      <t>キタ</t>
    </rPh>
    <rPh sb="5" eb="6">
      <t>ヒャク</t>
    </rPh>
    <rPh sb="6" eb="8">
      <t>ラクエン</t>
    </rPh>
    <phoneticPr fontId="2"/>
  </si>
  <si>
    <t>大安寺･大安寺西２</t>
    <rPh sb="4" eb="7">
      <t>ダイアンジ</t>
    </rPh>
    <rPh sb="7" eb="8">
      <t>ニシ</t>
    </rPh>
    <phoneticPr fontId="2"/>
  </si>
  <si>
    <t>東生駒1（東）</t>
    <rPh sb="5" eb="6">
      <t>ヒガシ</t>
    </rPh>
    <phoneticPr fontId="2"/>
  </si>
  <si>
    <t>東生駒1（西）</t>
    <rPh sb="5" eb="6">
      <t>ニシ</t>
    </rPh>
    <phoneticPr fontId="2"/>
  </si>
  <si>
    <t>白庭台3・4</t>
    <rPh sb="0" eb="1">
      <t>シロ</t>
    </rPh>
    <phoneticPr fontId="2"/>
  </si>
  <si>
    <t>州見台1・7・8丁目</t>
    <rPh sb="0" eb="1">
      <t>シュウ</t>
    </rPh>
    <rPh sb="1" eb="2">
      <t>ミ</t>
    </rPh>
    <rPh sb="2" eb="3">
      <t>ダイ</t>
    </rPh>
    <rPh sb="8" eb="10">
      <t>チョウメ</t>
    </rPh>
    <phoneticPr fontId="2"/>
  </si>
  <si>
    <t>小計</t>
    <rPh sb="0" eb="2">
      <t>ショウケイ</t>
    </rPh>
    <phoneticPr fontId="2"/>
  </si>
  <si>
    <t>学園緑ヶ丘1丁目</t>
    <rPh sb="6" eb="8">
      <t>チョウメ</t>
    </rPh>
    <phoneticPr fontId="2"/>
  </si>
  <si>
    <t>学園緑ヶ丘3丁目</t>
    <rPh sb="0" eb="2">
      <t>ガクエン</t>
    </rPh>
    <rPh sb="2" eb="5">
      <t>ミドリガオカ</t>
    </rPh>
    <rPh sb="6" eb="8">
      <t>チョウメ</t>
    </rPh>
    <phoneticPr fontId="2"/>
  </si>
  <si>
    <t>三条添川･大宮3</t>
    <phoneticPr fontId="2"/>
  </si>
  <si>
    <t>神功3･4丁目(南)</t>
    <rPh sb="5" eb="7">
      <t>チョウメ</t>
    </rPh>
    <rPh sb="8" eb="9">
      <t>ミナミ</t>
    </rPh>
    <phoneticPr fontId="2"/>
  </si>
  <si>
    <t>芝辻北・西新在家</t>
    <phoneticPr fontId="2"/>
  </si>
  <si>
    <t>桜が丘1･2丁目</t>
    <phoneticPr fontId="2"/>
  </si>
  <si>
    <t>京都府</t>
    <rPh sb="0" eb="3">
      <t>キョウトフ</t>
    </rPh>
    <phoneticPr fontId="2"/>
  </si>
  <si>
    <t>平松4・五条3</t>
    <rPh sb="0" eb="2">
      <t>ヒラマツ</t>
    </rPh>
    <rPh sb="4" eb="6">
      <t>ゴジョウ</t>
    </rPh>
    <phoneticPr fontId="2"/>
  </si>
  <si>
    <t>萩の台（北）</t>
    <rPh sb="4" eb="5">
      <t>キタ</t>
    </rPh>
    <phoneticPr fontId="2"/>
  </si>
  <si>
    <t>萩の台（南）</t>
    <rPh sb="4" eb="5">
      <t>ミナミ</t>
    </rPh>
    <phoneticPr fontId="2"/>
  </si>
  <si>
    <t>恋の窪1・大森西町</t>
    <rPh sb="0" eb="1">
      <t>コイ</t>
    </rPh>
    <rPh sb="2" eb="3">
      <t>クボ</t>
    </rPh>
    <rPh sb="5" eb="7">
      <t>オオモリ</t>
    </rPh>
    <rPh sb="7" eb="8">
      <t>ニシ</t>
    </rPh>
    <rPh sb="8" eb="9">
      <t>マチ</t>
    </rPh>
    <phoneticPr fontId="2"/>
  </si>
  <si>
    <t>恋の窪2・恋の窪東</t>
    <rPh sb="0" eb="1">
      <t>コイ</t>
    </rPh>
    <rPh sb="2" eb="3">
      <t>クボ</t>
    </rPh>
    <rPh sb="5" eb="6">
      <t>コイ</t>
    </rPh>
    <rPh sb="7" eb="8">
      <t>クボ</t>
    </rPh>
    <rPh sb="8" eb="9">
      <t>ヒガシ</t>
    </rPh>
    <phoneticPr fontId="2"/>
  </si>
  <si>
    <t>鶴舞団地</t>
    <rPh sb="0" eb="2">
      <t>ツルマイ</t>
    </rPh>
    <rPh sb="2" eb="4">
      <t>ダンチ</t>
    </rPh>
    <phoneticPr fontId="2"/>
  </si>
  <si>
    <t>木津川台1・2・3丁目</t>
    <rPh sb="9" eb="11">
      <t>チョウメ</t>
    </rPh>
    <phoneticPr fontId="2"/>
  </si>
  <si>
    <t>梅美台1･4･7丁目</t>
    <rPh sb="0" eb="1">
      <t>ウメ</t>
    </rPh>
    <rPh sb="1" eb="2">
      <t>ミ</t>
    </rPh>
    <rPh sb="2" eb="3">
      <t>ダイ</t>
    </rPh>
    <rPh sb="8" eb="10">
      <t>チョウメ</t>
    </rPh>
    <phoneticPr fontId="2"/>
  </si>
  <si>
    <t>梅美台2･3丁目</t>
    <rPh sb="0" eb="1">
      <t>ウメ</t>
    </rPh>
    <rPh sb="1" eb="2">
      <t>ミ</t>
    </rPh>
    <rPh sb="2" eb="3">
      <t>ダイ</t>
    </rPh>
    <rPh sb="6" eb="8">
      <t>チョウメ</t>
    </rPh>
    <phoneticPr fontId="2"/>
  </si>
  <si>
    <t>配布日</t>
    <rPh sb="0" eb="2">
      <t>ハイフ</t>
    </rPh>
    <rPh sb="2" eb="3">
      <t>ビ</t>
    </rPh>
    <phoneticPr fontId="2"/>
  </si>
  <si>
    <t>G</t>
    <phoneticPr fontId="2"/>
  </si>
  <si>
    <t>Ｅ</t>
    <phoneticPr fontId="2"/>
  </si>
  <si>
    <t>Ｈ</t>
    <phoneticPr fontId="2"/>
  </si>
  <si>
    <t>西大寺北1･2</t>
    <phoneticPr fontId="2"/>
  </si>
  <si>
    <t>学園中1・2・3</t>
    <phoneticPr fontId="2"/>
  </si>
  <si>
    <t>L</t>
    <phoneticPr fontId="2"/>
  </si>
  <si>
    <t>あやめ池南1</t>
    <phoneticPr fontId="2"/>
  </si>
  <si>
    <t>東生駒2･3･4</t>
    <phoneticPr fontId="2"/>
  </si>
  <si>
    <t>西大寺野神町2・芝町2</t>
    <rPh sb="3" eb="4">
      <t>ノガミマチ</t>
    </rPh>
    <rPh sb="4" eb="5">
      <t>カミ</t>
    </rPh>
    <rPh sb="5" eb="6">
      <t>マチ</t>
    </rPh>
    <rPh sb="8" eb="10">
      <t>シバマチ</t>
    </rPh>
    <phoneticPr fontId="2"/>
  </si>
  <si>
    <t>Ｍ</t>
    <phoneticPr fontId="2"/>
  </si>
  <si>
    <t>部数</t>
    <rPh sb="0" eb="2">
      <t>ブスウ</t>
    </rPh>
    <phoneticPr fontId="2"/>
  </si>
  <si>
    <t>枚</t>
    <rPh sb="0" eb="1">
      <t>マイ</t>
    </rPh>
    <phoneticPr fontId="2"/>
  </si>
  <si>
    <t>選別なし</t>
    <rPh sb="0" eb="2">
      <t>センベツ</t>
    </rPh>
    <phoneticPr fontId="2"/>
  </si>
  <si>
    <t>尼辻中町</t>
    <phoneticPr fontId="2"/>
  </si>
  <si>
    <t>五条1･2・平松2</t>
    <phoneticPr fontId="2"/>
  </si>
  <si>
    <t>六条西1・五条山団地</t>
    <phoneticPr fontId="2"/>
  </si>
  <si>
    <t>Ｂ</t>
    <phoneticPr fontId="2"/>
  </si>
  <si>
    <t>秋篠町</t>
    <phoneticPr fontId="2"/>
  </si>
  <si>
    <t>千代ヶ丘2･3</t>
    <phoneticPr fontId="2"/>
  </si>
  <si>
    <t>疋田町2・3・5</t>
    <phoneticPr fontId="2"/>
  </si>
  <si>
    <t>西大寺国見町1</t>
    <phoneticPr fontId="2"/>
  </si>
  <si>
    <t>Ｉ</t>
    <phoneticPr fontId="2"/>
  </si>
  <si>
    <t>C</t>
    <phoneticPr fontId="2"/>
  </si>
  <si>
    <t>富雄元町</t>
    <phoneticPr fontId="2"/>
  </si>
  <si>
    <t>富雄元町4・三碓5</t>
    <phoneticPr fontId="2"/>
  </si>
  <si>
    <t>白庭台1・2</t>
    <phoneticPr fontId="2"/>
  </si>
  <si>
    <t>ひかりが丘</t>
    <phoneticPr fontId="2"/>
  </si>
  <si>
    <t>Ｋ</t>
    <phoneticPr fontId="2"/>
  </si>
  <si>
    <t>Ｊ</t>
    <phoneticPr fontId="2"/>
  </si>
  <si>
    <t>Ｎｏ．</t>
    <phoneticPr fontId="2"/>
  </si>
  <si>
    <t>区域名</t>
    <phoneticPr fontId="2"/>
  </si>
  <si>
    <t>Ｑ</t>
    <phoneticPr fontId="2"/>
  </si>
  <si>
    <t>光台7丁目</t>
    <rPh sb="0" eb="1">
      <t>ヒカリ</t>
    </rPh>
    <rPh sb="1" eb="2">
      <t>ダイ</t>
    </rPh>
    <rPh sb="3" eb="5">
      <t>チョウメ</t>
    </rPh>
    <phoneticPr fontId="2"/>
  </si>
  <si>
    <t>白庭台5・6</t>
    <rPh sb="0" eb="1">
      <t>シロ</t>
    </rPh>
    <phoneticPr fontId="2"/>
  </si>
  <si>
    <t>二名1丁目</t>
    <rPh sb="0" eb="2">
      <t>ニメイ</t>
    </rPh>
    <rPh sb="3" eb="5">
      <t>チョウメ</t>
    </rPh>
    <phoneticPr fontId="2"/>
  </si>
  <si>
    <t>二名3・三松3</t>
    <rPh sb="0" eb="2">
      <t>ニメイ</t>
    </rPh>
    <rPh sb="4" eb="5">
      <t>サン</t>
    </rPh>
    <rPh sb="5" eb="6">
      <t>マツ</t>
    </rPh>
    <phoneticPr fontId="2"/>
  </si>
  <si>
    <t>二名4・5丁目</t>
    <rPh sb="0" eb="2">
      <t>ニメイ</t>
    </rPh>
    <rPh sb="5" eb="7">
      <t>チョウメ</t>
    </rPh>
    <phoneticPr fontId="2"/>
  </si>
  <si>
    <t>翠光台・壱分町南</t>
    <rPh sb="0" eb="1">
      <t>ミドリ</t>
    </rPh>
    <rPh sb="1" eb="2">
      <t>ヒカリ</t>
    </rPh>
    <rPh sb="2" eb="3">
      <t>ダイ</t>
    </rPh>
    <rPh sb="4" eb="6">
      <t>イチブ</t>
    </rPh>
    <rPh sb="6" eb="7">
      <t>マチ</t>
    </rPh>
    <rPh sb="7" eb="8">
      <t>ミナミ</t>
    </rPh>
    <phoneticPr fontId="2"/>
  </si>
  <si>
    <t>学園南2丁目</t>
    <rPh sb="0" eb="2">
      <t>ガクエン</t>
    </rPh>
    <rPh sb="2" eb="3">
      <t>ミナミ</t>
    </rPh>
    <rPh sb="4" eb="6">
      <t>チョウメ</t>
    </rPh>
    <phoneticPr fontId="2"/>
  </si>
  <si>
    <t>学園南1丁目</t>
    <rPh sb="0" eb="2">
      <t>ガクエン</t>
    </rPh>
    <rPh sb="2" eb="3">
      <t>ミナミ</t>
    </rPh>
    <rPh sb="4" eb="6">
      <t>チョウメ</t>
    </rPh>
    <phoneticPr fontId="2"/>
  </si>
  <si>
    <t>西壱分町</t>
    <rPh sb="0" eb="1">
      <t>ニシ</t>
    </rPh>
    <rPh sb="1" eb="2">
      <t>イチ</t>
    </rPh>
    <phoneticPr fontId="2"/>
  </si>
  <si>
    <t>東登美ヶ丘5・6</t>
    <rPh sb="0" eb="1">
      <t>ヒガシ</t>
    </rPh>
    <rPh sb="1" eb="5">
      <t>トミガオカ</t>
    </rPh>
    <phoneticPr fontId="2"/>
  </si>
  <si>
    <t>東登美ヶ丘5・押熊</t>
    <rPh sb="0" eb="1">
      <t>ヒガシ</t>
    </rPh>
    <rPh sb="1" eb="5">
      <t>トミガオカ</t>
    </rPh>
    <rPh sb="7" eb="9">
      <t>オシクマ</t>
    </rPh>
    <phoneticPr fontId="2"/>
  </si>
  <si>
    <t>小瀬町北</t>
    <rPh sb="3" eb="4">
      <t>キタ</t>
    </rPh>
    <phoneticPr fontId="2"/>
  </si>
  <si>
    <t>小瀬町東</t>
    <rPh sb="3" eb="4">
      <t>ヒガシ</t>
    </rPh>
    <phoneticPr fontId="2"/>
  </si>
  <si>
    <t>小瀬町南</t>
    <rPh sb="3" eb="4">
      <t>ミナミ</t>
    </rPh>
    <phoneticPr fontId="2"/>
  </si>
  <si>
    <t>集合住宅</t>
    <rPh sb="0" eb="2">
      <t>シュウゴウ</t>
    </rPh>
    <rPh sb="2" eb="4">
      <t>ジュウタク</t>
    </rPh>
    <phoneticPr fontId="2"/>
  </si>
  <si>
    <t>東登美ヶ丘4</t>
    <phoneticPr fontId="2"/>
  </si>
  <si>
    <t>生駒市合計</t>
    <phoneticPr fontId="2"/>
  </si>
  <si>
    <t>学園北2</t>
    <phoneticPr fontId="2"/>
  </si>
  <si>
    <t>あやめ池北１</t>
    <rPh sb="3" eb="4">
      <t>イケ</t>
    </rPh>
    <rPh sb="4" eb="5">
      <t>キタ</t>
    </rPh>
    <phoneticPr fontId="2"/>
  </si>
  <si>
    <t>中山泉ヶ丘</t>
    <phoneticPr fontId="2"/>
  </si>
  <si>
    <t>南</t>
    <rPh sb="0" eb="1">
      <t>ミナミ</t>
    </rPh>
    <phoneticPr fontId="2"/>
  </si>
  <si>
    <t>富雄川西1</t>
    <phoneticPr fontId="2"/>
  </si>
  <si>
    <t>富雄川西2</t>
    <phoneticPr fontId="2"/>
  </si>
  <si>
    <t>西旭ヶ丘北</t>
    <rPh sb="0" eb="1">
      <t>ニシ</t>
    </rPh>
    <rPh sb="1" eb="4">
      <t>アサヒガオカ</t>
    </rPh>
    <rPh sb="4" eb="5">
      <t>キタ</t>
    </rPh>
    <phoneticPr fontId="2"/>
  </si>
  <si>
    <t>西旭ヶ丘南</t>
    <rPh sb="0" eb="1">
      <t>ニシ</t>
    </rPh>
    <rPh sb="1" eb="4">
      <t>アサヒガオカ</t>
    </rPh>
    <rPh sb="4" eb="5">
      <t>ミナミ</t>
    </rPh>
    <phoneticPr fontId="2"/>
  </si>
  <si>
    <t>月見町・東菜畑2北</t>
    <rPh sb="0" eb="2">
      <t>ツキミ</t>
    </rPh>
    <rPh sb="2" eb="3">
      <t>マチ</t>
    </rPh>
    <rPh sb="4" eb="5">
      <t>ヒガシ</t>
    </rPh>
    <rPh sb="5" eb="7">
      <t>ナバタ</t>
    </rPh>
    <rPh sb="8" eb="9">
      <t>キタ</t>
    </rPh>
    <phoneticPr fontId="2"/>
  </si>
  <si>
    <t>東菜畑2南</t>
    <rPh sb="4" eb="5">
      <t>ミナミ</t>
    </rPh>
    <phoneticPr fontId="2"/>
  </si>
  <si>
    <t>城山台6・7</t>
    <rPh sb="0" eb="2">
      <t>シロヤマ</t>
    </rPh>
    <rPh sb="2" eb="3">
      <t>ダイ</t>
    </rPh>
    <phoneticPr fontId="2"/>
  </si>
  <si>
    <t>城山台10・11</t>
    <rPh sb="0" eb="2">
      <t>シロヤマ</t>
    </rPh>
    <rPh sb="2" eb="3">
      <t>ダイ</t>
    </rPh>
    <phoneticPr fontId="2"/>
  </si>
  <si>
    <t>O</t>
    <phoneticPr fontId="2"/>
  </si>
  <si>
    <t>【備考】</t>
    <rPh sb="1" eb="3">
      <t>ビコウ</t>
    </rPh>
    <phoneticPr fontId="2"/>
  </si>
  <si>
    <t>印</t>
    <rPh sb="0" eb="1">
      <t>イン</t>
    </rPh>
    <phoneticPr fontId="2"/>
  </si>
  <si>
    <t>御社名</t>
    <rPh sb="0" eb="2">
      <t>オンシャ</t>
    </rPh>
    <rPh sb="2" eb="3">
      <t>メイ</t>
    </rPh>
    <phoneticPr fontId="2"/>
  </si>
  <si>
    <t>配布数</t>
    <rPh sb="0" eb="2">
      <t>ハイフ</t>
    </rPh>
    <rPh sb="2" eb="3">
      <t>スウ</t>
    </rPh>
    <phoneticPr fontId="2"/>
  </si>
  <si>
    <t>秋篠台</t>
    <rPh sb="0" eb="2">
      <t>アキシノ</t>
    </rPh>
    <rPh sb="2" eb="3">
      <t>ダイ</t>
    </rPh>
    <phoneticPr fontId="2"/>
  </si>
  <si>
    <t>あやめ池北1・2丁目</t>
    <rPh sb="3" eb="4">
      <t>イケ</t>
    </rPh>
    <rPh sb="4" eb="5">
      <t>キタ</t>
    </rPh>
    <rPh sb="8" eb="10">
      <t>チョウメ</t>
    </rPh>
    <phoneticPr fontId="2"/>
  </si>
  <si>
    <t>枚数</t>
    <rPh sb="0" eb="2">
      <t>マイスウ</t>
    </rPh>
    <phoneticPr fontId="2"/>
  </si>
  <si>
    <t>学園朝日元町1</t>
    <rPh sb="0" eb="2">
      <t>ガクエン</t>
    </rPh>
    <rPh sb="4" eb="5">
      <t>モト</t>
    </rPh>
    <rPh sb="5" eb="6">
      <t>マチ</t>
    </rPh>
    <phoneticPr fontId="2"/>
  </si>
  <si>
    <t>神殿町</t>
    <rPh sb="0" eb="2">
      <t>コドノ</t>
    </rPh>
    <rPh sb="2" eb="3">
      <t>チョウ</t>
    </rPh>
    <phoneticPr fontId="2"/>
  </si>
  <si>
    <t>東九条町</t>
    <phoneticPr fontId="2"/>
  </si>
  <si>
    <t>梅美台5・6丁目</t>
    <rPh sb="0" eb="3">
      <t>ウメミダイ</t>
    </rPh>
    <rPh sb="2" eb="3">
      <t>ダイ</t>
    </rPh>
    <rPh sb="6" eb="8">
      <t>チョウメ</t>
    </rPh>
    <phoneticPr fontId="2"/>
  </si>
  <si>
    <t>〇配布出来ない世帯</t>
    <rPh sb="1" eb="3">
      <t>ハイフ</t>
    </rPh>
    <rPh sb="3" eb="5">
      <t>デキ</t>
    </rPh>
    <rPh sb="7" eb="9">
      <t>セタイ</t>
    </rPh>
    <phoneticPr fontId="2"/>
  </si>
  <si>
    <t>　・配布拒否マンションや戸建（チラシ投函拒否の貼紙があるポスト、弊社に連絡のあった世帯）</t>
    <rPh sb="12" eb="14">
      <t>コダ</t>
    </rPh>
    <rPh sb="18" eb="20">
      <t>トウカン</t>
    </rPh>
    <rPh sb="20" eb="22">
      <t>キョヒ</t>
    </rPh>
    <rPh sb="23" eb="25">
      <t>ハリガミ</t>
    </rPh>
    <phoneticPr fontId="2"/>
  </si>
  <si>
    <t>　・新規住宅地、配布可否未確認マンション　　・ポストの見当たらない世帯、ポストにチラシが大量に入っている世帯</t>
    <phoneticPr fontId="2"/>
  </si>
  <si>
    <t>宝来3・平松3</t>
    <rPh sb="0" eb="2">
      <t>ホウライ</t>
    </rPh>
    <rPh sb="4" eb="6">
      <t>ヒラマツ</t>
    </rPh>
    <phoneticPr fontId="2"/>
  </si>
  <si>
    <t>桜が丘3丁目</t>
    <rPh sb="0" eb="1">
      <t>サクラ</t>
    </rPh>
    <rPh sb="2" eb="3">
      <t>オカ</t>
    </rPh>
    <rPh sb="4" eb="6">
      <t>チョウメ</t>
    </rPh>
    <phoneticPr fontId="2"/>
  </si>
  <si>
    <t>光台3・4丁目</t>
    <rPh sb="0" eb="1">
      <t>ヒカリ</t>
    </rPh>
    <rPh sb="1" eb="2">
      <t>ダイ</t>
    </rPh>
    <rPh sb="5" eb="7">
      <t>チョウメ</t>
    </rPh>
    <phoneticPr fontId="2"/>
  </si>
  <si>
    <t>光台6丁目</t>
    <rPh sb="0" eb="1">
      <t>ヒカリ</t>
    </rPh>
    <rPh sb="1" eb="2">
      <t>ダイ</t>
    </rPh>
    <rPh sb="3" eb="5">
      <t>チョウメ</t>
    </rPh>
    <phoneticPr fontId="2"/>
  </si>
  <si>
    <t>学園中4・5</t>
    <rPh sb="0" eb="2">
      <t>ガクエン</t>
    </rPh>
    <rPh sb="2" eb="3">
      <t>ナカ</t>
    </rPh>
    <phoneticPr fontId="2"/>
  </si>
  <si>
    <t>藤原台</t>
    <phoneticPr fontId="2"/>
  </si>
  <si>
    <t>南京終町4・5</t>
    <rPh sb="0" eb="4">
      <t>ミナミキョウバテチョウ</t>
    </rPh>
    <phoneticPr fontId="2"/>
  </si>
  <si>
    <t>南京終町6・7</t>
    <rPh sb="0" eb="4">
      <t>ミナミキョウバテチョウ</t>
    </rPh>
    <phoneticPr fontId="2"/>
  </si>
  <si>
    <t>藤ノ木台1丁目　　　　※</t>
    <phoneticPr fontId="2"/>
  </si>
  <si>
    <t>B5</t>
    <phoneticPr fontId="2"/>
  </si>
  <si>
    <t>A4</t>
    <phoneticPr fontId="2"/>
  </si>
  <si>
    <t>B4 折済</t>
    <rPh sb="3" eb="4">
      <t>オリ</t>
    </rPh>
    <rPh sb="4" eb="5">
      <t>ズ</t>
    </rPh>
    <phoneticPr fontId="2"/>
  </si>
  <si>
    <t>B4 折無</t>
    <rPh sb="3" eb="4">
      <t>オリ</t>
    </rPh>
    <rPh sb="4" eb="5">
      <t>ム</t>
    </rPh>
    <phoneticPr fontId="2"/>
  </si>
  <si>
    <t>申込締切日</t>
    <rPh sb="0" eb="2">
      <t>モウシコ</t>
    </rPh>
    <rPh sb="2" eb="4">
      <t>シメキ</t>
    </rPh>
    <rPh sb="4" eb="5">
      <t>ビ</t>
    </rPh>
    <phoneticPr fontId="16"/>
  </si>
  <si>
    <t>搬入締切日</t>
    <rPh sb="0" eb="2">
      <t>ハンニュウ</t>
    </rPh>
    <rPh sb="2" eb="4">
      <t>シメキリ</t>
    </rPh>
    <rPh sb="4" eb="5">
      <t>ビ</t>
    </rPh>
    <phoneticPr fontId="16"/>
  </si>
  <si>
    <t>配布号</t>
    <rPh sb="0" eb="2">
      <t>ハイフ</t>
    </rPh>
    <rPh sb="2" eb="3">
      <t>ゴウ</t>
    </rPh>
    <phoneticPr fontId="2"/>
  </si>
  <si>
    <t>配布スケジュール</t>
    <rPh sb="0" eb="2">
      <t>ハイフ</t>
    </rPh>
    <phoneticPr fontId="2"/>
  </si>
  <si>
    <t>配布物</t>
    <rPh sb="0" eb="3">
      <t>ハイフブツ</t>
    </rPh>
    <phoneticPr fontId="2"/>
  </si>
  <si>
    <t>弊社担当者名</t>
    <rPh sb="0" eb="2">
      <t>ヘイシャ</t>
    </rPh>
    <rPh sb="2" eb="6">
      <t>タントウシャメイ</t>
    </rPh>
    <phoneticPr fontId="2"/>
  </si>
  <si>
    <t>区域数</t>
    <rPh sb="0" eb="2">
      <t>クイキ</t>
    </rPh>
    <rPh sb="2" eb="3">
      <t>スウ</t>
    </rPh>
    <phoneticPr fontId="2"/>
  </si>
  <si>
    <t>✅</t>
    <phoneticPr fontId="2"/>
  </si>
  <si>
    <t>①</t>
    <phoneticPr fontId="2"/>
  </si>
  <si>
    <t>②</t>
    <phoneticPr fontId="2"/>
  </si>
  <si>
    <t>上記の一覧から配布したい区域を選び、</t>
    <rPh sb="0" eb="2">
      <t>ジョウキ</t>
    </rPh>
    <rPh sb="3" eb="5">
      <t>イチラン</t>
    </rPh>
    <rPh sb="7" eb="9">
      <t>ハイフ</t>
    </rPh>
    <rPh sb="12" eb="14">
      <t>クイキ</t>
    </rPh>
    <rPh sb="15" eb="16">
      <t>エラ</t>
    </rPh>
    <phoneticPr fontId="2"/>
  </si>
  <si>
    <t>そうすると、右横に配布枚数が自動入力されます。</t>
    <rPh sb="6" eb="7">
      <t>ミギ</t>
    </rPh>
    <rPh sb="7" eb="8">
      <t>ヨコ</t>
    </rPh>
    <rPh sb="9" eb="11">
      <t>ハイフ</t>
    </rPh>
    <rPh sb="11" eb="13">
      <t>マイスウ</t>
    </rPh>
    <rPh sb="14" eb="16">
      <t>ジドウ</t>
    </rPh>
    <rPh sb="16" eb="18">
      <t>ニュウリョク</t>
    </rPh>
    <phoneticPr fontId="2"/>
  </si>
  <si>
    <t>B3</t>
    <phoneticPr fontId="2"/>
  </si>
  <si>
    <t>A3</t>
    <phoneticPr fontId="2"/>
  </si>
  <si>
    <t>〇天候等や諸事情により、配布が土曜日まで遅れる場合があります。</t>
    <rPh sb="1" eb="3">
      <t>テンコウ</t>
    </rPh>
    <rPh sb="3" eb="4">
      <t>ナド</t>
    </rPh>
    <rPh sb="5" eb="8">
      <t>ショジジョウ</t>
    </rPh>
    <rPh sb="12" eb="14">
      <t>ハイフ</t>
    </rPh>
    <rPh sb="15" eb="18">
      <t>ドヨウビ</t>
    </rPh>
    <rPh sb="20" eb="21">
      <t>オク</t>
    </rPh>
    <rPh sb="23" eb="25">
      <t>バアイ</t>
    </rPh>
    <phoneticPr fontId="2"/>
  </si>
  <si>
    <t>内に「1」を入力すると「○」が表記されます。</t>
    <rPh sb="0" eb="1">
      <t>ナイ</t>
    </rPh>
    <rPh sb="6" eb="8">
      <t>ニュウリョク</t>
    </rPh>
    <rPh sb="15" eb="17">
      <t>ヒョウキ</t>
    </rPh>
    <phoneticPr fontId="2"/>
  </si>
  <si>
    <t>※端数調整の場合、1エリアのみ端数を直接入力下さい。</t>
    <rPh sb="1" eb="3">
      <t>ハスウ</t>
    </rPh>
    <rPh sb="3" eb="5">
      <t>チョウセイ</t>
    </rPh>
    <rPh sb="6" eb="8">
      <t>バアイ</t>
    </rPh>
    <rPh sb="15" eb="17">
      <t>ハスウ</t>
    </rPh>
    <rPh sb="18" eb="20">
      <t>チョクセツ</t>
    </rPh>
    <rPh sb="20" eb="22">
      <t>ニュウリョク</t>
    </rPh>
    <rPh sb="22" eb="23">
      <t>クダ</t>
    </rPh>
    <phoneticPr fontId="2"/>
  </si>
  <si>
    <t>総合計</t>
    <phoneticPr fontId="2"/>
  </si>
  <si>
    <t>付配布</t>
    <rPh sb="0" eb="1">
      <t>ヅケ</t>
    </rPh>
    <rPh sb="1" eb="3">
      <t>ハイフ</t>
    </rPh>
    <phoneticPr fontId="2"/>
  </si>
  <si>
    <t>納品締切</t>
    <rPh sb="0" eb="2">
      <t>ノウヒン</t>
    </rPh>
    <rPh sb="2" eb="4">
      <t>シメキ</t>
    </rPh>
    <phoneticPr fontId="2"/>
  </si>
  <si>
    <t>西大寺新町･東町  　※</t>
    <phoneticPr fontId="2"/>
  </si>
  <si>
    <t>納品先</t>
    <rPh sb="0" eb="2">
      <t>ノウヒン</t>
    </rPh>
    <rPh sb="2" eb="3">
      <t>サキ</t>
    </rPh>
    <phoneticPr fontId="2"/>
  </si>
  <si>
    <t>〒630-8113　奈良県奈良市法蓮町986-2
地域情報ネットワーク株式会社　宛</t>
    <rPh sb="10" eb="13">
      <t>ナラケン</t>
    </rPh>
    <rPh sb="13" eb="16">
      <t>ナラシ</t>
    </rPh>
    <rPh sb="16" eb="19">
      <t>ホウレンチョウ</t>
    </rPh>
    <rPh sb="25" eb="29">
      <t>チイキジョウホウ</t>
    </rPh>
    <rPh sb="35" eb="39">
      <t>カブシキガイシャ</t>
    </rPh>
    <rPh sb="40" eb="41">
      <t>アテ</t>
    </rPh>
    <phoneticPr fontId="2"/>
  </si>
  <si>
    <t>配布物名称</t>
    <rPh sb="0" eb="3">
      <t>ハイフブツ</t>
    </rPh>
    <rPh sb="3" eb="5">
      <t>メイショウ</t>
    </rPh>
    <phoneticPr fontId="2"/>
  </si>
  <si>
    <t>配布物サイズ</t>
    <rPh sb="0" eb="3">
      <t>ハイフブツ</t>
    </rPh>
    <phoneticPr fontId="2"/>
  </si>
  <si>
    <t>担当者</t>
    <rPh sb="0" eb="3">
      <t>タントウシャ</t>
    </rPh>
    <phoneticPr fontId="2"/>
  </si>
  <si>
    <t>配布指定</t>
    <rPh sb="0" eb="2">
      <t>ハイフ</t>
    </rPh>
    <rPh sb="2" eb="4">
      <t>シテイ</t>
    </rPh>
    <phoneticPr fontId="2"/>
  </si>
  <si>
    <t>御申込内容 ご記入欄</t>
    <rPh sb="0" eb="1">
      <t>オ</t>
    </rPh>
    <rPh sb="1" eb="3">
      <t>モウシコミ</t>
    </rPh>
    <rPh sb="3" eb="5">
      <t>ナイヨウ</t>
    </rPh>
    <rPh sb="7" eb="9">
      <t>キニュウ</t>
    </rPh>
    <rPh sb="9" eb="10">
      <t>ラン</t>
    </rPh>
    <phoneticPr fontId="2"/>
  </si>
  <si>
    <t>〇B4以上のチラシはA4以下に折り加工してご納品ください。　　○配布カバー率は全世帯の70～80％程となります。</t>
    <rPh sb="32" eb="34">
      <t>ハイフ</t>
    </rPh>
    <rPh sb="37" eb="38">
      <t>リツ</t>
    </rPh>
    <rPh sb="39" eb="40">
      <t>ゼン</t>
    </rPh>
    <rPh sb="40" eb="42">
      <t>セタイ</t>
    </rPh>
    <rPh sb="49" eb="50">
      <t>ホド</t>
    </rPh>
    <phoneticPr fontId="2"/>
  </si>
  <si>
    <t>希望地域を選択後、右上の太枠内の情報をご記載ください</t>
    <rPh sb="0" eb="2">
      <t>キボウ</t>
    </rPh>
    <rPh sb="2" eb="4">
      <t>チイキ</t>
    </rPh>
    <rPh sb="5" eb="8">
      <t>センタクゴ</t>
    </rPh>
    <rPh sb="9" eb="11">
      <t>ミギウエ</t>
    </rPh>
    <rPh sb="12" eb="14">
      <t>フトワク</t>
    </rPh>
    <rPh sb="14" eb="15">
      <t>ナイ</t>
    </rPh>
    <rPh sb="16" eb="18">
      <t>ジョウホウ</t>
    </rPh>
    <rPh sb="20" eb="22">
      <t>キサイ</t>
    </rPh>
    <phoneticPr fontId="2"/>
  </si>
  <si>
    <t>部数表入力と配布お申込について</t>
    <rPh sb="0" eb="3">
      <t>ブスウヒョウ</t>
    </rPh>
    <rPh sb="3" eb="5">
      <t>ニュウリョク</t>
    </rPh>
    <rPh sb="6" eb="8">
      <t>ハイフ</t>
    </rPh>
    <rPh sb="9" eb="11">
      <t>モウシコミ</t>
    </rPh>
    <phoneticPr fontId="2"/>
  </si>
  <si>
    <t>③</t>
    <phoneticPr fontId="2"/>
  </si>
  <si>
    <t>できました部数表を弊社営業まで送付をお願いします</t>
    <rPh sb="5" eb="8">
      <t>ブスウヒョウ</t>
    </rPh>
    <rPh sb="9" eb="11">
      <t>ヘイシャ</t>
    </rPh>
    <rPh sb="11" eb="13">
      <t>エイギョウ</t>
    </rPh>
    <rPh sb="15" eb="17">
      <t>ソウフ</t>
    </rPh>
    <rPh sb="19" eb="20">
      <t>ネガ</t>
    </rPh>
    <phoneticPr fontId="2"/>
  </si>
  <si>
    <t>マイタウン奈良北和版　エリア部数表</t>
    <rPh sb="5" eb="7">
      <t>ナラ</t>
    </rPh>
    <rPh sb="7" eb="9">
      <t>ホクワ</t>
    </rPh>
    <rPh sb="9" eb="10">
      <t>バン</t>
    </rPh>
    <phoneticPr fontId="2"/>
  </si>
  <si>
    <t>〇搬入期間は基本、配布日前週の月～木曜の平日です。搬入締切に間に合わない場合、配布は次号対応となります。</t>
    <rPh sb="25" eb="27">
      <t>ハンニュウ</t>
    </rPh>
    <rPh sb="27" eb="29">
      <t>シメキ</t>
    </rPh>
    <rPh sb="30" eb="31">
      <t>マ</t>
    </rPh>
    <rPh sb="32" eb="33">
      <t>ア</t>
    </rPh>
    <rPh sb="36" eb="38">
      <t>バアイ</t>
    </rPh>
    <rPh sb="39" eb="41">
      <t>ハイフ</t>
    </rPh>
    <rPh sb="42" eb="44">
      <t>ジゴウ</t>
    </rPh>
    <rPh sb="44" eb="46">
      <t>タイオウ</t>
    </rPh>
    <phoneticPr fontId="2"/>
  </si>
  <si>
    <t>戸建指定</t>
    <rPh sb="0" eb="2">
      <t>コダテ</t>
    </rPh>
    <rPh sb="2" eb="4">
      <t>シテイ</t>
    </rPh>
    <phoneticPr fontId="2"/>
  </si>
  <si>
    <t>指定選択不可</t>
    <rPh sb="0" eb="2">
      <t>シテイ</t>
    </rPh>
    <rPh sb="2" eb="4">
      <t>センタク</t>
    </rPh>
    <rPh sb="4" eb="6">
      <t>フカ</t>
    </rPh>
    <phoneticPr fontId="2"/>
  </si>
  <si>
    <t>南紀寺2･4　　　　</t>
    <phoneticPr fontId="2"/>
  </si>
  <si>
    <t>藤ノ木台1丁目　　</t>
    <phoneticPr fontId="2"/>
  </si>
  <si>
    <t xml:space="preserve">西大寺新町･東町  </t>
    <phoneticPr fontId="2"/>
  </si>
  <si>
    <t>南紀寺2･4　　　</t>
    <phoneticPr fontId="2"/>
  </si>
  <si>
    <t>藤ノ木台1丁目　</t>
    <phoneticPr fontId="2"/>
  </si>
  <si>
    <t>　◎挟み込まず配布時部数制限　　　※№255　西大寺新町・東町　650部迄　　　　※№413 　藤ノ木台1丁目　  190部迄</t>
    <rPh sb="2" eb="3">
      <t>ハサ</t>
    </rPh>
    <rPh sb="4" eb="5">
      <t>コ</t>
    </rPh>
    <rPh sb="7" eb="10">
      <t>ハイフジ</t>
    </rPh>
    <rPh sb="10" eb="12">
      <t>ブスウ</t>
    </rPh>
    <rPh sb="12" eb="14">
      <t>セイゲン</t>
    </rPh>
    <rPh sb="23" eb="26">
      <t>サイダイジ</t>
    </rPh>
    <rPh sb="26" eb="28">
      <t>シンマチ</t>
    </rPh>
    <rPh sb="29" eb="31">
      <t>ヒガシマチ</t>
    </rPh>
    <rPh sb="35" eb="36">
      <t>ブ</t>
    </rPh>
    <rPh sb="36" eb="37">
      <t>マデ</t>
    </rPh>
    <phoneticPr fontId="2"/>
  </si>
  <si>
    <t>百楽園北･学園北1　　　※</t>
    <rPh sb="5" eb="7">
      <t>ガクエン</t>
    </rPh>
    <rPh sb="7" eb="8">
      <t>キタ</t>
    </rPh>
    <phoneticPr fontId="2"/>
  </si>
  <si>
    <t>　　　　　　　　　　　　　　　　　　　　　　 ※№374　百楽園北・学園北1 1,060部迄</t>
    <rPh sb="29" eb="32">
      <t>ヒャクラクエン</t>
    </rPh>
    <rPh sb="32" eb="33">
      <t>キタ</t>
    </rPh>
    <rPh sb="34" eb="36">
      <t>ガクエン</t>
    </rPh>
    <rPh sb="36" eb="37">
      <t>キタ</t>
    </rPh>
    <rPh sb="44" eb="45">
      <t>ブ</t>
    </rPh>
    <rPh sb="45" eb="46">
      <t>マデ</t>
    </rPh>
    <phoneticPr fontId="2"/>
  </si>
  <si>
    <t>1/8～10</t>
  </si>
  <si>
    <t>12/20（金）</t>
    <rPh sb="6" eb="7">
      <t>キン</t>
    </rPh>
    <phoneticPr fontId="1"/>
  </si>
  <si>
    <t>12/24（火）</t>
    <rPh sb="6" eb="7">
      <t>カ</t>
    </rPh>
    <phoneticPr fontId="1"/>
  </si>
  <si>
    <t>1/22～24</t>
  </si>
  <si>
    <t>1/14（火）</t>
    <rPh sb="5" eb="6">
      <t>カ</t>
    </rPh>
    <phoneticPr fontId="1"/>
  </si>
  <si>
    <t>1/16（木）</t>
    <rPh sb="4" eb="7">
      <t>モク</t>
    </rPh>
    <phoneticPr fontId="1"/>
  </si>
  <si>
    <t>2/5～7</t>
  </si>
  <si>
    <t>1/28（火）</t>
  </si>
  <si>
    <t>1/30（木）</t>
    <rPh sb="5" eb="6">
      <t>モク</t>
    </rPh>
    <phoneticPr fontId="1"/>
  </si>
  <si>
    <t>2/19～21</t>
  </si>
  <si>
    <t>2/10（月）</t>
    <rPh sb="5" eb="6">
      <t>ゲツ</t>
    </rPh>
    <phoneticPr fontId="1"/>
  </si>
  <si>
    <t>2/13（木）</t>
    <rPh sb="5" eb="6">
      <t>モク</t>
    </rPh>
    <phoneticPr fontId="1"/>
  </si>
  <si>
    <t>3/5～7</t>
  </si>
  <si>
    <t>2/25（火）</t>
    <rPh sb="5" eb="6">
      <t>カ</t>
    </rPh>
    <phoneticPr fontId="1"/>
  </si>
  <si>
    <t>2/27（木）</t>
    <rPh sb="5" eb="6">
      <t>モク</t>
    </rPh>
    <phoneticPr fontId="1"/>
  </si>
  <si>
    <t>3/19～21</t>
  </si>
  <si>
    <t>3/11（火）</t>
    <rPh sb="5" eb="6">
      <t>カ</t>
    </rPh>
    <phoneticPr fontId="1"/>
  </si>
  <si>
    <t>3/13（木）</t>
    <rPh sb="5" eb="6">
      <t>モク</t>
    </rPh>
    <phoneticPr fontId="1"/>
  </si>
  <si>
    <t>4/2～4</t>
  </si>
  <si>
    <t>3/25（火）</t>
    <rPh sb="5" eb="6">
      <t>カ</t>
    </rPh>
    <phoneticPr fontId="1"/>
  </si>
  <si>
    <t>3/27（木）</t>
    <rPh sb="4" eb="7">
      <t>モク</t>
    </rPh>
    <phoneticPr fontId="1"/>
  </si>
  <si>
    <t>4/16～18</t>
  </si>
  <si>
    <t>4/8（火）</t>
    <rPh sb="4" eb="5">
      <t>カ</t>
    </rPh>
    <phoneticPr fontId="1"/>
  </si>
  <si>
    <t>4/10（木）</t>
    <rPh sb="4" eb="7">
      <t>モク</t>
    </rPh>
    <phoneticPr fontId="1"/>
  </si>
  <si>
    <t>4/30～5/2</t>
  </si>
  <si>
    <t>4/21（月）</t>
    <rPh sb="5" eb="6">
      <t>ゲツ</t>
    </rPh>
    <phoneticPr fontId="1"/>
  </si>
  <si>
    <t>4/23（水）</t>
    <rPh sb="5" eb="6">
      <t>スイ</t>
    </rPh>
    <phoneticPr fontId="1"/>
  </si>
  <si>
    <t>5/21～23</t>
  </si>
  <si>
    <t>5/13（火）</t>
    <rPh sb="5" eb="6">
      <t>カ</t>
    </rPh>
    <phoneticPr fontId="1"/>
  </si>
  <si>
    <t>5/15（木）</t>
    <rPh sb="4" eb="7">
      <t>モク</t>
    </rPh>
    <phoneticPr fontId="1"/>
  </si>
  <si>
    <t>6/4～6</t>
  </si>
  <si>
    <t>5/27（火）</t>
    <rPh sb="5" eb="6">
      <t>カ</t>
    </rPh>
    <phoneticPr fontId="1"/>
  </si>
  <si>
    <t>5/29（木）</t>
    <rPh sb="4" eb="7">
      <t>モク</t>
    </rPh>
    <phoneticPr fontId="1"/>
  </si>
  <si>
    <t>6/18～20</t>
  </si>
  <si>
    <t>6/10（火）</t>
    <rPh sb="5" eb="6">
      <t>カ</t>
    </rPh>
    <phoneticPr fontId="1"/>
  </si>
  <si>
    <t>6/12（木）</t>
    <rPh sb="4" eb="7">
      <t>モク</t>
    </rPh>
    <phoneticPr fontId="1"/>
  </si>
  <si>
    <t>7/2～4</t>
  </si>
  <si>
    <t>6/24（火）</t>
    <rPh sb="5" eb="6">
      <t>カ</t>
    </rPh>
    <phoneticPr fontId="1"/>
  </si>
  <si>
    <t>6/26（木）</t>
    <rPh sb="4" eb="7">
      <t>モク</t>
    </rPh>
    <phoneticPr fontId="1"/>
  </si>
  <si>
    <t>7/16～18</t>
  </si>
  <si>
    <t>7/8（火）</t>
    <rPh sb="4" eb="5">
      <t>カ</t>
    </rPh>
    <phoneticPr fontId="1"/>
  </si>
  <si>
    <t>7/10（木）</t>
    <rPh sb="5" eb="6">
      <t>モク</t>
    </rPh>
    <phoneticPr fontId="1"/>
  </si>
  <si>
    <t>7/30～8/1</t>
  </si>
  <si>
    <t>7/22（火）</t>
    <rPh sb="5" eb="6">
      <t>カ</t>
    </rPh>
    <phoneticPr fontId="1"/>
  </si>
  <si>
    <t>7/24（木）</t>
    <rPh sb="4" eb="7">
      <t>モク</t>
    </rPh>
    <phoneticPr fontId="1"/>
  </si>
  <si>
    <t>8/20～22</t>
  </si>
  <si>
    <t>8/5（火）</t>
    <rPh sb="4" eb="5">
      <t>カ</t>
    </rPh>
    <phoneticPr fontId="1"/>
  </si>
  <si>
    <t>8/7（木）</t>
    <rPh sb="4" eb="5">
      <t>モク</t>
    </rPh>
    <phoneticPr fontId="1"/>
  </si>
  <si>
    <t>9/3～5</t>
  </si>
  <si>
    <t>8/26（火）</t>
    <rPh sb="5" eb="6">
      <t>カ</t>
    </rPh>
    <phoneticPr fontId="1"/>
  </si>
  <si>
    <t>8/28（木）</t>
    <rPh sb="4" eb="7">
      <t>モク</t>
    </rPh>
    <phoneticPr fontId="1"/>
  </si>
  <si>
    <t>9/17～19</t>
  </si>
  <si>
    <t>9/8（月）</t>
    <rPh sb="4" eb="5">
      <t>ゲツ</t>
    </rPh>
    <phoneticPr fontId="1"/>
  </si>
  <si>
    <t>9/10（水）</t>
    <rPh sb="5" eb="6">
      <t>スイ</t>
    </rPh>
    <phoneticPr fontId="1"/>
  </si>
  <si>
    <t>10/1～3</t>
  </si>
  <si>
    <t>9/22（月）</t>
    <rPh sb="5" eb="6">
      <t>ゲツ</t>
    </rPh>
    <phoneticPr fontId="1"/>
  </si>
  <si>
    <t>9/25（木）</t>
    <rPh sb="4" eb="7">
      <t>モク</t>
    </rPh>
    <phoneticPr fontId="1"/>
  </si>
  <si>
    <t>10/15～17</t>
  </si>
  <si>
    <t>10/6（月）</t>
    <rPh sb="5" eb="6">
      <t>ゲツ</t>
    </rPh>
    <phoneticPr fontId="1"/>
  </si>
  <si>
    <t>10/8（水）</t>
    <rPh sb="5" eb="6">
      <t>スイ</t>
    </rPh>
    <phoneticPr fontId="1"/>
  </si>
  <si>
    <t>11/5～7</t>
  </si>
  <si>
    <t>10/27（月）</t>
    <rPh sb="6" eb="7">
      <t>ゲツ</t>
    </rPh>
    <phoneticPr fontId="1"/>
  </si>
  <si>
    <t>10/29（水）</t>
    <rPh sb="6" eb="7">
      <t>スイ</t>
    </rPh>
    <phoneticPr fontId="1"/>
  </si>
  <si>
    <t>11/19～21</t>
  </si>
  <si>
    <t>11/11（火）</t>
    <rPh sb="6" eb="7">
      <t>カ</t>
    </rPh>
    <phoneticPr fontId="1"/>
  </si>
  <si>
    <t>11/13（木）</t>
    <rPh sb="5" eb="8">
      <t>モク</t>
    </rPh>
    <phoneticPr fontId="1"/>
  </si>
  <si>
    <t>12/3～5</t>
  </si>
  <si>
    <t>11/25（火）</t>
    <rPh sb="6" eb="7">
      <t>カ</t>
    </rPh>
    <phoneticPr fontId="1"/>
  </si>
  <si>
    <t>11/27（木）</t>
    <rPh sb="6" eb="7">
      <t>モク</t>
    </rPh>
    <phoneticPr fontId="1"/>
  </si>
  <si>
    <t>12/17～19</t>
  </si>
  <si>
    <t>12/9（火）</t>
    <rPh sb="5" eb="6">
      <t>カ</t>
    </rPh>
    <phoneticPr fontId="1"/>
  </si>
  <si>
    <t>12/11（木）</t>
    <rPh sb="5" eb="8">
      <t>モク</t>
    </rPh>
    <phoneticPr fontId="1"/>
  </si>
  <si>
    <t>辻町</t>
    <rPh sb="0" eb="2">
      <t>ツジマチ</t>
    </rPh>
    <phoneticPr fontId="2"/>
  </si>
  <si>
    <t>小計</t>
    <phoneticPr fontId="2"/>
  </si>
  <si>
    <t>令和7年1月更新版</t>
    <rPh sb="0" eb="2">
      <t>レイワ</t>
    </rPh>
    <rPh sb="3" eb="4">
      <t>ネン</t>
    </rPh>
    <rPh sb="5" eb="6">
      <t>ガツ</t>
    </rPh>
    <rPh sb="6" eb="8">
      <t>コウシン</t>
    </rPh>
    <rPh sb="8" eb="9">
      <t>バン</t>
    </rPh>
    <phoneticPr fontId="2"/>
  </si>
  <si>
    <t>R7年</t>
    <rPh sb="2" eb="3">
      <t>ネン</t>
    </rPh>
    <phoneticPr fontId="2"/>
  </si>
  <si>
    <t>平瀬</t>
    <rPh sb="0" eb="2">
      <t>ヒラセ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</si>
</sst>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"/>
    <numFmt numFmtId="178" formatCode="[&lt;&gt;1]\'&quot;赤&quot;\]General;[=1]&quot;○&quot;;General"/>
    <numFmt numFmtId="179" formatCode="m&quot;月&quot;d&quot;日&quot;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Segoe UI Symbol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4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8" fontId="5" fillId="0" borderId="1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0" fillId="0" borderId="3" xfId="0" applyBorder="1"/>
    <xf numFmtId="0" fontId="18" fillId="3" borderId="3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56" fontId="18" fillId="3" borderId="3" xfId="0" applyNumberFormat="1" applyFont="1" applyFill="1" applyBorder="1" applyAlignment="1">
      <alignment horizontal="right" vertical="center"/>
    </xf>
    <xf numFmtId="56" fontId="18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38" fontId="5" fillId="0" borderId="3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12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8" fontId="5" fillId="0" borderId="36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12" fillId="0" borderId="4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53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78" fontId="5" fillId="4" borderId="54" xfId="1" applyNumberFormat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5" fillId="0" borderId="16" xfId="1" applyFont="1" applyFill="1" applyBorder="1" applyAlignment="1" applyProtection="1">
      <alignment vertical="center"/>
      <protection locked="0"/>
    </xf>
    <xf numFmtId="38" fontId="5" fillId="0" borderId="26" xfId="1" applyFont="1" applyFill="1" applyBorder="1" applyAlignment="1" applyProtection="1">
      <alignment vertical="center"/>
      <protection locked="0"/>
    </xf>
    <xf numFmtId="178" fontId="5" fillId="4" borderId="55" xfId="1" applyNumberFormat="1" applyFont="1" applyFill="1" applyBorder="1" applyAlignment="1" applyProtection="1">
      <alignment horizontal="center" vertical="center"/>
      <protection locked="0"/>
    </xf>
    <xf numFmtId="178" fontId="5" fillId="4" borderId="56" xfId="1" applyNumberFormat="1" applyFont="1" applyFill="1" applyBorder="1" applyAlignment="1" applyProtection="1">
      <alignment horizontal="center" vertical="center"/>
      <protection locked="0"/>
    </xf>
    <xf numFmtId="38" fontId="5" fillId="0" borderId="15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12" xfId="0" applyNumberFormat="1" applyFont="1" applyBorder="1" applyAlignment="1" applyProtection="1">
      <alignment vertical="center"/>
      <protection locked="0"/>
    </xf>
    <xf numFmtId="38" fontId="5" fillId="0" borderId="2" xfId="0" applyNumberFormat="1" applyFont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38" fontId="5" fillId="0" borderId="25" xfId="1" applyFont="1" applyFill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38" fontId="5" fillId="0" borderId="20" xfId="0" applyNumberFormat="1" applyFont="1" applyBorder="1" applyAlignment="1" applyProtection="1">
      <alignment horizontal="center" vertical="center"/>
      <protection locked="0"/>
    </xf>
    <xf numFmtId="38" fontId="5" fillId="0" borderId="3" xfId="0" applyNumberFormat="1" applyFont="1" applyBorder="1" applyAlignment="1" applyProtection="1">
      <alignment vertical="center"/>
      <protection locked="0"/>
    </xf>
    <xf numFmtId="38" fontId="5" fillId="0" borderId="13" xfId="0" applyNumberFormat="1" applyFont="1" applyBorder="1" applyAlignment="1" applyProtection="1">
      <alignment vertical="center"/>
      <protection locked="0"/>
    </xf>
    <xf numFmtId="38" fontId="5" fillId="0" borderId="4" xfId="0" applyNumberFormat="1" applyFont="1" applyBorder="1" applyAlignment="1" applyProtection="1">
      <alignment vertical="center"/>
      <protection locked="0"/>
    </xf>
    <xf numFmtId="38" fontId="5" fillId="0" borderId="0" xfId="0" applyNumberFormat="1" applyFont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58" xfId="0" applyFont="1" applyBorder="1" applyAlignment="1" applyProtection="1">
      <alignment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21" xfId="0" applyNumberFormat="1" applyFont="1" applyBorder="1" applyAlignment="1" applyProtection="1">
      <alignment vertical="center"/>
      <protection locked="0"/>
    </xf>
    <xf numFmtId="38" fontId="3" fillId="0" borderId="0" xfId="1" applyFont="1" applyFill="1" applyAlignment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17" fillId="0" borderId="19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vertical="center"/>
    </xf>
    <xf numFmtId="38" fontId="5" fillId="0" borderId="12" xfId="1" applyFont="1" applyFill="1" applyBorder="1" applyAlignment="1" applyProtection="1">
      <alignment horizontal="center" vertical="center"/>
    </xf>
    <xf numFmtId="38" fontId="17" fillId="0" borderId="2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vertical="center"/>
    </xf>
    <xf numFmtId="38" fontId="5" fillId="0" borderId="12" xfId="1" applyFont="1" applyFill="1" applyBorder="1" applyAlignment="1" applyProtection="1">
      <alignment vertical="center"/>
    </xf>
    <xf numFmtId="38" fontId="5" fillId="0" borderId="44" xfId="1" applyFont="1" applyFill="1" applyBorder="1" applyAlignment="1" applyProtection="1">
      <alignment vertical="center"/>
    </xf>
    <xf numFmtId="38" fontId="5" fillId="0" borderId="28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horizontal="right"/>
    </xf>
    <xf numFmtId="38" fontId="5" fillId="0" borderId="3" xfId="1" applyFont="1" applyFill="1" applyBorder="1" applyAlignment="1" applyProtection="1">
      <alignment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vertical="center"/>
    </xf>
    <xf numFmtId="38" fontId="5" fillId="0" borderId="36" xfId="1" applyFont="1" applyFill="1" applyBorder="1" applyAlignment="1" applyProtection="1">
      <alignment vertical="center"/>
    </xf>
    <xf numFmtId="38" fontId="5" fillId="0" borderId="10" xfId="1" applyFont="1" applyFill="1" applyBorder="1" applyAlignment="1" applyProtection="1">
      <alignment vertical="center"/>
    </xf>
    <xf numFmtId="38" fontId="5" fillId="0" borderId="27" xfId="1" applyFont="1" applyFill="1" applyBorder="1" applyAlignment="1" applyProtection="1">
      <alignment horizontal="right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vertical="center"/>
    </xf>
    <xf numFmtId="0" fontId="5" fillId="0" borderId="17" xfId="0" applyFont="1" applyBorder="1" applyAlignment="1">
      <alignment horizontal="center" vertical="center"/>
    </xf>
    <xf numFmtId="38" fontId="5" fillId="0" borderId="29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27" xfId="1" applyFont="1" applyFill="1" applyBorder="1" applyAlignment="1">
      <alignment horizontal="right"/>
    </xf>
    <xf numFmtId="38" fontId="5" fillId="0" borderId="27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19" fillId="0" borderId="2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19" fillId="0" borderId="29" xfId="1" applyFont="1" applyFill="1" applyBorder="1" applyAlignment="1">
      <alignment vertical="center"/>
    </xf>
    <xf numFmtId="38" fontId="19" fillId="0" borderId="26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38" fontId="26" fillId="0" borderId="45" xfId="1" applyFont="1" applyFill="1" applyBorder="1" applyAlignment="1" applyProtection="1">
      <alignment vertical="center"/>
      <protection locked="0"/>
    </xf>
    <xf numFmtId="38" fontId="26" fillId="0" borderId="16" xfId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6" fontId="5" fillId="0" borderId="27" xfId="2" applyFont="1" applyBorder="1" applyAlignment="1">
      <alignment horizontal="left" vertical="center"/>
    </xf>
    <xf numFmtId="6" fontId="5" fillId="0" borderId="26" xfId="2" applyFont="1" applyBorder="1" applyAlignment="1">
      <alignment horizontal="left" vertical="center"/>
    </xf>
    <xf numFmtId="6" fontId="5" fillId="0" borderId="16" xfId="2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0" fillId="0" borderId="33" xfId="1" applyFont="1" applyFill="1" applyBorder="1" applyAlignment="1" applyProtection="1">
      <alignment horizontal="center" vertical="center"/>
    </xf>
    <xf numFmtId="38" fontId="0" fillId="0" borderId="17" xfId="1" applyFont="1" applyFill="1" applyBorder="1" applyAlignment="1" applyProtection="1">
      <alignment horizontal="center" vertical="center"/>
    </xf>
    <xf numFmtId="38" fontId="0" fillId="0" borderId="34" xfId="1" applyFont="1" applyFill="1" applyBorder="1" applyAlignment="1" applyProtection="1">
      <alignment horizontal="center" vertical="center"/>
    </xf>
    <xf numFmtId="38" fontId="0" fillId="0" borderId="51" xfId="1" applyFont="1" applyFill="1" applyBorder="1" applyAlignment="1" applyProtection="1">
      <alignment horizontal="center" vertical="center"/>
    </xf>
    <xf numFmtId="38" fontId="0" fillId="0" borderId="18" xfId="1" applyFont="1" applyFill="1" applyBorder="1" applyAlignment="1" applyProtection="1">
      <alignment horizontal="center" vertical="center"/>
    </xf>
    <xf numFmtId="38" fontId="0" fillId="0" borderId="43" xfId="1" applyFont="1" applyFill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8" fontId="11" fillId="0" borderId="17" xfId="1" applyFont="1" applyFill="1" applyBorder="1" applyAlignment="1" applyProtection="1">
      <alignment horizontal="center" vertical="center" wrapText="1"/>
    </xf>
    <xf numFmtId="38" fontId="11" fillId="0" borderId="32" xfId="1" applyFont="1" applyFill="1" applyBorder="1" applyAlignment="1" applyProtection="1">
      <alignment horizontal="center" vertical="center"/>
    </xf>
    <xf numFmtId="38" fontId="11" fillId="0" borderId="18" xfId="1" applyFont="1" applyFill="1" applyBorder="1" applyAlignment="1" applyProtection="1">
      <alignment horizontal="center" vertical="center"/>
    </xf>
    <xf numFmtId="38" fontId="11" fillId="0" borderId="39" xfId="1" applyFont="1" applyFill="1" applyBorder="1" applyAlignment="1" applyProtection="1">
      <alignment horizontal="center" vertical="center"/>
    </xf>
    <xf numFmtId="38" fontId="14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38" fontId="24" fillId="0" borderId="37" xfId="1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0" borderId="64" xfId="0" applyNumberFormat="1" applyBorder="1" applyAlignment="1" applyProtection="1">
      <alignment horizontal="center" vertical="center" shrinkToFit="1"/>
      <protection locked="0"/>
    </xf>
    <xf numFmtId="38" fontId="0" fillId="0" borderId="65" xfId="0" applyNumberFormat="1" applyBorder="1" applyAlignment="1" applyProtection="1">
      <alignment horizontal="center" vertical="center" shrinkToFit="1"/>
      <protection locked="0"/>
    </xf>
    <xf numFmtId="38" fontId="0" fillId="0" borderId="66" xfId="0" applyNumberForma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3" fillId="4" borderId="52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7" fontId="10" fillId="0" borderId="17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38" fontId="0" fillId="0" borderId="32" xfId="1" applyFont="1" applyFill="1" applyBorder="1" applyAlignment="1" applyProtection="1">
      <alignment horizontal="center" vertical="center"/>
    </xf>
    <xf numFmtId="38" fontId="0" fillId="0" borderId="42" xfId="1" applyFont="1" applyFill="1" applyBorder="1" applyAlignment="1" applyProtection="1">
      <alignment horizontal="center" vertical="center"/>
    </xf>
    <xf numFmtId="38" fontId="0" fillId="0" borderId="48" xfId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179" fontId="11" fillId="0" borderId="17" xfId="0" applyNumberFormat="1" applyFont="1" applyBorder="1" applyAlignment="1" applyProtection="1">
      <alignment horizontal="center" vertical="center"/>
      <protection locked="0"/>
    </xf>
    <xf numFmtId="179" fontId="11" fillId="0" borderId="18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9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38" fontId="24" fillId="0" borderId="67" xfId="1" applyFont="1" applyFill="1" applyBorder="1" applyAlignment="1" applyProtection="1">
      <alignment horizontal="center" vertical="center"/>
    </xf>
    <xf numFmtId="38" fontId="24" fillId="0" borderId="65" xfId="1" applyFont="1" applyFill="1" applyBorder="1" applyAlignment="1" applyProtection="1">
      <alignment horizontal="center" vertical="center"/>
    </xf>
    <xf numFmtId="38" fontId="24" fillId="0" borderId="68" xfId="1" applyFont="1" applyFill="1" applyBorder="1" applyAlignment="1" applyProtection="1">
      <alignment horizontal="center" vertical="center"/>
    </xf>
    <xf numFmtId="38" fontId="0" fillId="0" borderId="37" xfId="0" applyNumberFormat="1" applyBorder="1" applyAlignment="1" applyProtection="1">
      <alignment horizontal="center" vertical="center" shrinkToFit="1"/>
      <protection locked="0"/>
    </xf>
    <xf numFmtId="38" fontId="0" fillId="0" borderId="38" xfId="0" applyNumberForma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0</xdr:row>
          <xdr:rowOff>304800</xdr:rowOff>
        </xdr:from>
        <xdr:to>
          <xdr:col>36</xdr:col>
          <xdr:colOff>419100</xdr:colOff>
          <xdr:row>2</xdr:row>
          <xdr:rowOff>133350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折り加工済（A4以下）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</xdr:row>
          <xdr:rowOff>146050</xdr:rowOff>
        </xdr:from>
        <xdr:to>
          <xdr:col>36</xdr:col>
          <xdr:colOff>317500</xdr:colOff>
          <xdr:row>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挟み込まず（＋1.5円）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3</xdr:row>
          <xdr:rowOff>0</xdr:rowOff>
        </xdr:from>
        <xdr:to>
          <xdr:col>32</xdr:col>
          <xdr:colOff>146050</xdr:colOff>
          <xdr:row>4</xdr:row>
          <xdr:rowOff>146050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挟み込み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1</xdr:row>
          <xdr:rowOff>12700</xdr:rowOff>
        </xdr:from>
        <xdr:to>
          <xdr:col>36</xdr:col>
          <xdr:colOff>266700</xdr:colOff>
          <xdr:row>2</xdr:row>
          <xdr:rowOff>146050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折り加工済（A4以下）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12700</xdr:colOff>
          <xdr:row>1</xdr:row>
          <xdr:rowOff>19050</xdr:rowOff>
        </xdr:from>
        <xdr:to>
          <xdr:col>36</xdr:col>
          <xdr:colOff>260350</xdr:colOff>
          <xdr:row>2</xdr:row>
          <xdr:rowOff>152400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折り加工済（A4以下）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5081-D089-47C5-B1E4-B13C70349E08}">
  <sheetPr>
    <tabColor theme="9" tint="0.39997558519241921"/>
  </sheetPr>
  <dimension ref="A1:AK74"/>
  <sheetViews>
    <sheetView tabSelected="1" zoomScale="80" zoomScaleNormal="80" workbookViewId="0">
      <selection activeCell="AS28" sqref="AS28"/>
    </sheetView>
  </sheetViews>
  <sheetFormatPr defaultColWidth="9" defaultRowHeight="13" x14ac:dyDescent="0.2"/>
  <cols>
    <col min="1" max="1" width="3.08984375" style="44" customWidth="1"/>
    <col min="2" max="2" width="3.6328125" style="42" customWidth="1"/>
    <col min="3" max="3" width="15.6328125" style="42" customWidth="1"/>
    <col min="4" max="4" width="6.36328125" style="43" customWidth="1"/>
    <col min="5" max="5" width="4.90625" style="52" customWidth="1"/>
    <col min="6" max="6" width="6.36328125" style="43" customWidth="1"/>
    <col min="7" max="7" width="3.08984375" style="44" customWidth="1"/>
    <col min="8" max="8" width="4.08984375" style="42" customWidth="1"/>
    <col min="9" max="9" width="5.08984375" style="42" customWidth="1"/>
    <col min="10" max="10" width="11.7265625" style="42" customWidth="1"/>
    <col min="11" max="11" width="6.36328125" style="43" customWidth="1"/>
    <col min="12" max="12" width="4.90625" style="43" customWidth="1"/>
    <col min="13" max="13" width="6.36328125" style="43" customWidth="1"/>
    <col min="14" max="14" width="3.08984375" style="44" customWidth="1"/>
    <col min="15" max="15" width="3.6328125" style="42" customWidth="1"/>
    <col min="16" max="16" width="18.08984375" style="42" customWidth="1"/>
    <col min="17" max="17" width="6.36328125" style="43" customWidth="1"/>
    <col min="18" max="18" width="4.90625" style="43" customWidth="1"/>
    <col min="19" max="19" width="6.36328125" style="43" customWidth="1"/>
    <col min="20" max="20" width="3.08984375" style="42" customWidth="1"/>
    <col min="21" max="21" width="3.6328125" style="42" customWidth="1"/>
    <col min="22" max="22" width="6.36328125" style="42" customWidth="1"/>
    <col min="23" max="23" width="5.36328125" style="42" customWidth="1"/>
    <col min="24" max="24" width="2.453125" style="42" customWidth="1"/>
    <col min="25" max="25" width="2.90625" style="42" customWidth="1"/>
    <col min="26" max="26" width="6.08984375" style="43" customWidth="1"/>
    <col min="27" max="27" width="4.7265625" style="43" customWidth="1"/>
    <col min="28" max="28" width="6.36328125" style="43" customWidth="1"/>
    <col min="29" max="29" width="3.08984375" style="42" customWidth="1"/>
    <col min="30" max="30" width="3.6328125" style="42" customWidth="1"/>
    <col min="31" max="31" width="4" style="42" customWidth="1"/>
    <col min="32" max="32" width="3.36328125" style="42" customWidth="1"/>
    <col min="33" max="33" width="4" style="42" customWidth="1"/>
    <col min="34" max="34" width="3.36328125" style="42" customWidth="1"/>
    <col min="35" max="35" width="6.90625" style="45" customWidth="1"/>
    <col min="36" max="36" width="4.90625" style="45" customWidth="1"/>
    <col min="37" max="37" width="6.36328125" style="43" customWidth="1"/>
    <col min="38" max="16384" width="9" style="42"/>
  </cols>
  <sheetData>
    <row r="1" spans="1:37" s="37" customFormat="1" ht="24" customHeight="1" x14ac:dyDescent="0.2">
      <c r="A1" s="33" t="s">
        <v>498</v>
      </c>
      <c r="B1" s="34"/>
      <c r="C1" s="35"/>
      <c r="D1" s="133"/>
      <c r="E1" s="134"/>
      <c r="F1" s="36" t="s">
        <v>396</v>
      </c>
      <c r="G1" s="222">
        <f>SUM(Z36+Z65+AI74)</f>
        <v>157520</v>
      </c>
      <c r="H1" s="222"/>
      <c r="I1" s="222"/>
      <c r="J1" s="51" t="s">
        <v>302</v>
      </c>
      <c r="K1" s="223" t="s">
        <v>412</v>
      </c>
      <c r="L1" s="223"/>
      <c r="M1" s="223"/>
      <c r="N1" s="223"/>
      <c r="O1" s="223"/>
      <c r="P1" s="223"/>
      <c r="Q1" s="223"/>
      <c r="R1" s="223"/>
      <c r="S1" s="223"/>
      <c r="T1" s="245" t="s">
        <v>406</v>
      </c>
      <c r="U1" s="246"/>
      <c r="V1" s="246"/>
      <c r="W1" s="246"/>
      <c r="X1" s="246"/>
      <c r="Y1" s="246"/>
      <c r="Z1" s="246"/>
      <c r="AA1" s="247"/>
      <c r="AB1" s="224" t="s">
        <v>402</v>
      </c>
      <c r="AC1" s="224"/>
      <c r="AD1" s="224"/>
      <c r="AE1" s="236"/>
      <c r="AF1" s="237"/>
      <c r="AG1" s="237"/>
      <c r="AH1" s="237"/>
      <c r="AI1" s="237"/>
      <c r="AJ1" s="237"/>
      <c r="AK1" s="238"/>
    </row>
    <row r="2" spans="1:37" s="29" customFormat="1" ht="12" customHeight="1" thickBot="1" x14ac:dyDescent="0.25">
      <c r="A2" s="1"/>
      <c r="B2" s="2" t="s">
        <v>0</v>
      </c>
      <c r="C2" s="3" t="s">
        <v>1</v>
      </c>
      <c r="D2" s="135" t="s">
        <v>300</v>
      </c>
      <c r="E2" s="136" t="s">
        <v>386</v>
      </c>
      <c r="F2" s="135" t="s">
        <v>355</v>
      </c>
      <c r="G2" s="1"/>
      <c r="H2" s="1" t="s">
        <v>0</v>
      </c>
      <c r="I2" s="204" t="s">
        <v>1</v>
      </c>
      <c r="J2" s="205"/>
      <c r="K2" s="135" t="s">
        <v>300</v>
      </c>
      <c r="L2" s="136" t="s">
        <v>386</v>
      </c>
      <c r="M2" s="135" t="s">
        <v>355</v>
      </c>
      <c r="N2" s="1"/>
      <c r="O2" s="4" t="s">
        <v>0</v>
      </c>
      <c r="P2" s="1" t="s">
        <v>1</v>
      </c>
      <c r="Q2" s="135" t="s">
        <v>300</v>
      </c>
      <c r="R2" s="136" t="s">
        <v>386</v>
      </c>
      <c r="S2" s="137" t="s">
        <v>355</v>
      </c>
      <c r="T2" s="206" t="s">
        <v>354</v>
      </c>
      <c r="U2" s="207"/>
      <c r="V2" s="225"/>
      <c r="W2" s="225"/>
      <c r="X2" s="225"/>
      <c r="Y2" s="225"/>
      <c r="Z2" s="225"/>
      <c r="AA2" s="226"/>
      <c r="AB2" s="210" t="s">
        <v>403</v>
      </c>
      <c r="AC2" s="211"/>
      <c r="AD2" s="212"/>
      <c r="AE2" s="239" t="s">
        <v>376</v>
      </c>
      <c r="AF2" s="239"/>
      <c r="AG2" s="239"/>
      <c r="AH2" s="241"/>
      <c r="AI2" s="241"/>
      <c r="AJ2" s="241"/>
      <c r="AK2" s="242"/>
    </row>
    <row r="3" spans="1:37" s="29" customFormat="1" ht="12" customHeight="1" x14ac:dyDescent="0.2">
      <c r="A3" s="5"/>
      <c r="B3" s="6">
        <v>1</v>
      </c>
      <c r="C3" s="6" t="s">
        <v>3</v>
      </c>
      <c r="D3" s="138">
        <v>450</v>
      </c>
      <c r="E3" s="105"/>
      <c r="F3" s="106" t="str">
        <f t="shared" ref="F3:F59" si="0">IF(E3=1,+D3,"")</f>
        <v/>
      </c>
      <c r="G3" s="5"/>
      <c r="H3" s="6">
        <v>151</v>
      </c>
      <c r="I3" s="193" t="s">
        <v>4</v>
      </c>
      <c r="J3" s="194"/>
      <c r="K3" s="138">
        <v>460</v>
      </c>
      <c r="L3" s="105"/>
      <c r="M3" s="107" t="str">
        <f t="shared" ref="M3:M24" si="1">IF(L3=1,+K3,"")</f>
        <v/>
      </c>
      <c r="N3" s="5"/>
      <c r="O3" s="6">
        <v>301</v>
      </c>
      <c r="P3" s="6" t="s">
        <v>5</v>
      </c>
      <c r="Q3" s="138">
        <v>1060</v>
      </c>
      <c r="R3" s="105"/>
      <c r="S3" s="108" t="str">
        <f t="shared" ref="S3:S13" si="2">IF(R3=1,+Q3,"")</f>
        <v/>
      </c>
      <c r="T3" s="208"/>
      <c r="U3" s="209"/>
      <c r="V3" s="227"/>
      <c r="W3" s="227"/>
      <c r="X3" s="227"/>
      <c r="Y3" s="227"/>
      <c r="Z3" s="227"/>
      <c r="AA3" s="228"/>
      <c r="AB3" s="213"/>
      <c r="AC3" s="214"/>
      <c r="AD3" s="215"/>
      <c r="AE3" s="240"/>
      <c r="AF3" s="240"/>
      <c r="AG3" s="240"/>
      <c r="AH3" s="243"/>
      <c r="AI3" s="243"/>
      <c r="AJ3" s="243"/>
      <c r="AK3" s="244"/>
    </row>
    <row r="4" spans="1:37" s="29" customFormat="1" ht="12" customHeight="1" x14ac:dyDescent="0.2">
      <c r="A4" s="5"/>
      <c r="B4" s="7">
        <v>2</v>
      </c>
      <c r="C4" s="7" t="s">
        <v>6</v>
      </c>
      <c r="D4" s="139">
        <v>720</v>
      </c>
      <c r="E4" s="109"/>
      <c r="F4" s="106" t="str">
        <f t="shared" si="0"/>
        <v/>
      </c>
      <c r="G4" s="5"/>
      <c r="H4" s="7">
        <v>152</v>
      </c>
      <c r="I4" s="195" t="s">
        <v>7</v>
      </c>
      <c r="J4" s="196"/>
      <c r="K4" s="139">
        <v>440</v>
      </c>
      <c r="L4" s="109"/>
      <c r="M4" s="107" t="str">
        <f t="shared" si="1"/>
        <v/>
      </c>
      <c r="N4" s="5" t="s">
        <v>8</v>
      </c>
      <c r="O4" s="7">
        <v>302</v>
      </c>
      <c r="P4" s="7" t="s">
        <v>9</v>
      </c>
      <c r="Q4" s="139">
        <v>960</v>
      </c>
      <c r="R4" s="109"/>
      <c r="S4" s="108" t="str">
        <f t="shared" si="2"/>
        <v/>
      </c>
      <c r="T4" s="197" t="s">
        <v>404</v>
      </c>
      <c r="U4" s="198"/>
      <c r="V4" s="225"/>
      <c r="W4" s="225"/>
      <c r="X4" s="225"/>
      <c r="Y4" s="225"/>
      <c r="Z4" s="225"/>
      <c r="AA4" s="248" t="s">
        <v>353</v>
      </c>
      <c r="AB4" s="201" t="s">
        <v>405</v>
      </c>
      <c r="AC4" s="202"/>
      <c r="AD4" s="203"/>
      <c r="AE4" s="251"/>
      <c r="AF4" s="251"/>
      <c r="AG4" s="251"/>
      <c r="AH4" s="251"/>
      <c r="AI4" s="251"/>
      <c r="AJ4" s="251"/>
      <c r="AK4" s="252"/>
    </row>
    <row r="5" spans="1:37" s="29" customFormat="1" ht="12" customHeight="1" x14ac:dyDescent="0.2">
      <c r="A5" s="5"/>
      <c r="B5" s="7">
        <v>3</v>
      </c>
      <c r="C5" s="7" t="s">
        <v>10</v>
      </c>
      <c r="D5" s="139">
        <v>500</v>
      </c>
      <c r="E5" s="109"/>
      <c r="F5" s="106" t="str">
        <f t="shared" si="0"/>
        <v/>
      </c>
      <c r="G5" s="5"/>
      <c r="H5" s="7">
        <v>153</v>
      </c>
      <c r="I5" s="195" t="s">
        <v>11</v>
      </c>
      <c r="J5" s="196"/>
      <c r="K5" s="139">
        <v>360</v>
      </c>
      <c r="L5" s="109"/>
      <c r="M5" s="107" t="str">
        <f t="shared" si="1"/>
        <v/>
      </c>
      <c r="N5" s="5" t="s">
        <v>12</v>
      </c>
      <c r="O5" s="7">
        <v>303</v>
      </c>
      <c r="P5" s="7" t="s">
        <v>13</v>
      </c>
      <c r="Q5" s="139">
        <v>750</v>
      </c>
      <c r="R5" s="109"/>
      <c r="S5" s="108" t="str">
        <f t="shared" si="2"/>
        <v/>
      </c>
      <c r="T5" s="199"/>
      <c r="U5" s="200"/>
      <c r="V5" s="227"/>
      <c r="W5" s="250"/>
      <c r="X5" s="250"/>
      <c r="Y5" s="250"/>
      <c r="Z5" s="227"/>
      <c r="AA5" s="249"/>
      <c r="AB5" s="201"/>
      <c r="AC5" s="202"/>
      <c r="AD5" s="203"/>
      <c r="AE5" s="251"/>
      <c r="AF5" s="251"/>
      <c r="AG5" s="251"/>
      <c r="AH5" s="251"/>
      <c r="AI5" s="251"/>
      <c r="AJ5" s="251"/>
      <c r="AK5" s="252"/>
    </row>
    <row r="6" spans="1:37" s="29" customFormat="1" ht="12" customHeight="1" x14ac:dyDescent="0.2">
      <c r="A6" s="5" t="s">
        <v>14</v>
      </c>
      <c r="B6" s="7">
        <v>4</v>
      </c>
      <c r="C6" s="7" t="s">
        <v>15</v>
      </c>
      <c r="D6" s="139">
        <v>900</v>
      </c>
      <c r="E6" s="109"/>
      <c r="F6" s="106" t="str">
        <f t="shared" si="0"/>
        <v/>
      </c>
      <c r="G6" s="5"/>
      <c r="H6" s="7">
        <v>154</v>
      </c>
      <c r="I6" s="195" t="s">
        <v>16</v>
      </c>
      <c r="J6" s="196"/>
      <c r="K6" s="139">
        <v>660</v>
      </c>
      <c r="L6" s="109"/>
      <c r="M6" s="107" t="str">
        <f t="shared" si="1"/>
        <v/>
      </c>
      <c r="N6" s="5" t="s">
        <v>17</v>
      </c>
      <c r="O6" s="7">
        <v>304</v>
      </c>
      <c r="P6" s="7" t="s">
        <v>18</v>
      </c>
      <c r="Q6" s="139">
        <v>900</v>
      </c>
      <c r="R6" s="109"/>
      <c r="S6" s="108" t="str">
        <f t="shared" si="2"/>
        <v/>
      </c>
      <c r="T6" s="197" t="s">
        <v>381</v>
      </c>
      <c r="U6" s="198"/>
      <c r="V6" s="271" t="s">
        <v>499</v>
      </c>
      <c r="W6" s="272"/>
      <c r="X6" s="272"/>
      <c r="Y6" s="272"/>
      <c r="Z6" s="218" t="s">
        <v>397</v>
      </c>
      <c r="AA6" s="219"/>
      <c r="AB6" s="210" t="s">
        <v>289</v>
      </c>
      <c r="AC6" s="211"/>
      <c r="AD6" s="212"/>
      <c r="AE6" s="267" t="str">
        <f>IFERROR(VLOOKUP(W6,Data!A4:D27,2,FALSE),"")</f>
        <v/>
      </c>
      <c r="AF6" s="267"/>
      <c r="AG6" s="268"/>
      <c r="AH6" s="234" t="s">
        <v>398</v>
      </c>
      <c r="AI6" s="207"/>
      <c r="AJ6" s="253" t="str">
        <f>IFERROR(VLOOKUP(W6,Data!A4:D27,4,FALSE),"")</f>
        <v/>
      </c>
      <c r="AK6" s="254"/>
    </row>
    <row r="7" spans="1:37" s="29" customFormat="1" ht="12" customHeight="1" x14ac:dyDescent="0.2">
      <c r="A7" s="5" t="s">
        <v>19</v>
      </c>
      <c r="B7" s="7">
        <v>5</v>
      </c>
      <c r="C7" s="7" t="s">
        <v>20</v>
      </c>
      <c r="D7" s="139">
        <v>530</v>
      </c>
      <c r="E7" s="109"/>
      <c r="F7" s="106" t="str">
        <f t="shared" si="0"/>
        <v/>
      </c>
      <c r="G7" s="5" t="s">
        <v>21</v>
      </c>
      <c r="H7" s="7">
        <v>155</v>
      </c>
      <c r="I7" s="195" t="s">
        <v>22</v>
      </c>
      <c r="J7" s="196"/>
      <c r="K7" s="139">
        <v>440</v>
      </c>
      <c r="L7" s="109"/>
      <c r="M7" s="107" t="str">
        <f t="shared" si="1"/>
        <v/>
      </c>
      <c r="N7" s="5" t="s">
        <v>23</v>
      </c>
      <c r="O7" s="7">
        <v>305</v>
      </c>
      <c r="P7" s="7" t="s">
        <v>24</v>
      </c>
      <c r="Q7" s="139">
        <v>730</v>
      </c>
      <c r="R7" s="109"/>
      <c r="S7" s="108" t="str">
        <f t="shared" si="2"/>
        <v/>
      </c>
      <c r="T7" s="216"/>
      <c r="U7" s="217"/>
      <c r="V7" s="271"/>
      <c r="W7" s="273"/>
      <c r="X7" s="273"/>
      <c r="Y7" s="273"/>
      <c r="Z7" s="220"/>
      <c r="AA7" s="221"/>
      <c r="AB7" s="213"/>
      <c r="AC7" s="214"/>
      <c r="AD7" s="215"/>
      <c r="AE7" s="269"/>
      <c r="AF7" s="269"/>
      <c r="AG7" s="270"/>
      <c r="AH7" s="235"/>
      <c r="AI7" s="209"/>
      <c r="AJ7" s="255"/>
      <c r="AK7" s="256"/>
    </row>
    <row r="8" spans="1:37" s="29" customFormat="1" ht="12" customHeight="1" x14ac:dyDescent="0.2">
      <c r="A8" s="5" t="s">
        <v>25</v>
      </c>
      <c r="B8" s="7">
        <v>6</v>
      </c>
      <c r="C8" s="7" t="s">
        <v>26</v>
      </c>
      <c r="D8" s="139">
        <v>470</v>
      </c>
      <c r="E8" s="109"/>
      <c r="F8" s="106" t="str">
        <f t="shared" si="0"/>
        <v/>
      </c>
      <c r="G8" s="5" t="s">
        <v>27</v>
      </c>
      <c r="H8" s="7">
        <v>156</v>
      </c>
      <c r="I8" s="195" t="s">
        <v>28</v>
      </c>
      <c r="J8" s="196"/>
      <c r="K8" s="139">
        <v>650</v>
      </c>
      <c r="L8" s="109"/>
      <c r="M8" s="107" t="str">
        <f t="shared" si="1"/>
        <v/>
      </c>
      <c r="N8" s="5" t="s">
        <v>29</v>
      </c>
      <c r="O8" s="7">
        <v>306</v>
      </c>
      <c r="P8" s="7" t="s">
        <v>30</v>
      </c>
      <c r="Q8" s="139">
        <v>1360</v>
      </c>
      <c r="R8" s="109"/>
      <c r="S8" s="108" t="str">
        <f t="shared" si="2"/>
        <v/>
      </c>
      <c r="T8" s="197" t="s">
        <v>358</v>
      </c>
      <c r="U8" s="198"/>
      <c r="V8" s="259">
        <f>AB36+AB65+AK74</f>
        <v>0</v>
      </c>
      <c r="W8" s="260"/>
      <c r="X8" s="260"/>
      <c r="Y8" s="260"/>
      <c r="Z8" s="211" t="s">
        <v>301</v>
      </c>
      <c r="AA8" s="262"/>
      <c r="AB8" s="197" t="s">
        <v>400</v>
      </c>
      <c r="AC8" s="265"/>
      <c r="AD8" s="198"/>
      <c r="AE8" s="278" t="s">
        <v>401</v>
      </c>
      <c r="AF8" s="279"/>
      <c r="AG8" s="279"/>
      <c r="AH8" s="279"/>
      <c r="AI8" s="279"/>
      <c r="AJ8" s="279"/>
      <c r="AK8" s="280"/>
    </row>
    <row r="9" spans="1:37" s="29" customFormat="1" ht="12" customHeight="1" thickBot="1" x14ac:dyDescent="0.25">
      <c r="A9" s="5"/>
      <c r="B9" s="7">
        <v>7</v>
      </c>
      <c r="C9" s="7" t="s">
        <v>31</v>
      </c>
      <c r="D9" s="139">
        <v>590</v>
      </c>
      <c r="E9" s="109"/>
      <c r="F9" s="106" t="str">
        <f t="shared" si="0"/>
        <v/>
      </c>
      <c r="G9" s="5"/>
      <c r="H9" s="7">
        <v>157</v>
      </c>
      <c r="I9" s="195" t="s">
        <v>32</v>
      </c>
      <c r="J9" s="196"/>
      <c r="K9" s="139">
        <v>510</v>
      </c>
      <c r="L9" s="109"/>
      <c r="M9" s="107" t="str">
        <f t="shared" si="1"/>
        <v/>
      </c>
      <c r="N9" s="5" t="s">
        <v>33</v>
      </c>
      <c r="O9" s="7">
        <v>307</v>
      </c>
      <c r="P9" s="7" t="s">
        <v>34</v>
      </c>
      <c r="Q9" s="139">
        <v>580</v>
      </c>
      <c r="R9" s="109"/>
      <c r="S9" s="108" t="str">
        <f t="shared" si="2"/>
        <v/>
      </c>
      <c r="T9" s="257"/>
      <c r="U9" s="258"/>
      <c r="V9" s="261"/>
      <c r="W9" s="261"/>
      <c r="X9" s="261"/>
      <c r="Y9" s="261"/>
      <c r="Z9" s="263"/>
      <c r="AA9" s="264"/>
      <c r="AB9" s="257"/>
      <c r="AC9" s="266"/>
      <c r="AD9" s="258"/>
      <c r="AE9" s="281"/>
      <c r="AF9" s="281"/>
      <c r="AG9" s="281"/>
      <c r="AH9" s="281"/>
      <c r="AI9" s="281"/>
      <c r="AJ9" s="281"/>
      <c r="AK9" s="282"/>
    </row>
    <row r="10" spans="1:37" s="29" customFormat="1" ht="12" customHeight="1" thickBot="1" x14ac:dyDescent="0.25">
      <c r="A10" s="5" t="s">
        <v>29</v>
      </c>
      <c r="B10" s="7">
        <v>8</v>
      </c>
      <c r="C10" s="7" t="s">
        <v>35</v>
      </c>
      <c r="D10" s="139">
        <v>720</v>
      </c>
      <c r="E10" s="109"/>
      <c r="F10" s="106" t="str">
        <f t="shared" si="0"/>
        <v/>
      </c>
      <c r="G10" s="5" t="s">
        <v>29</v>
      </c>
      <c r="H10" s="7">
        <v>158</v>
      </c>
      <c r="I10" s="195" t="s">
        <v>36</v>
      </c>
      <c r="J10" s="196"/>
      <c r="K10" s="139">
        <v>390</v>
      </c>
      <c r="L10" s="109"/>
      <c r="M10" s="107" t="str">
        <f t="shared" si="1"/>
        <v/>
      </c>
      <c r="N10" s="5" t="s">
        <v>37</v>
      </c>
      <c r="O10" s="7">
        <v>308</v>
      </c>
      <c r="P10" s="7" t="s">
        <v>38</v>
      </c>
      <c r="Q10" s="139">
        <v>500</v>
      </c>
      <c r="R10" s="109"/>
      <c r="S10" s="108" t="str">
        <f t="shared" si="2"/>
        <v/>
      </c>
      <c r="T10" s="10"/>
      <c r="U10" s="11" t="s">
        <v>0</v>
      </c>
      <c r="V10" s="229" t="s">
        <v>1</v>
      </c>
      <c r="W10" s="230"/>
      <c r="X10" s="230"/>
      <c r="Y10" s="231"/>
      <c r="Z10" s="140" t="s">
        <v>300</v>
      </c>
      <c r="AA10" s="141" t="s">
        <v>386</v>
      </c>
      <c r="AB10" s="140" t="s">
        <v>355</v>
      </c>
      <c r="AC10" s="10"/>
      <c r="AD10" s="11" t="s">
        <v>0</v>
      </c>
      <c r="AE10" s="229" t="s">
        <v>1</v>
      </c>
      <c r="AF10" s="232"/>
      <c r="AG10" s="232"/>
      <c r="AH10" s="233"/>
      <c r="AI10" s="140" t="s">
        <v>300</v>
      </c>
      <c r="AJ10" s="141" t="s">
        <v>386</v>
      </c>
      <c r="AK10" s="140" t="s">
        <v>355</v>
      </c>
    </row>
    <row r="11" spans="1:37" s="29" customFormat="1" ht="12" customHeight="1" x14ac:dyDescent="0.2">
      <c r="A11" s="5"/>
      <c r="B11" s="7">
        <v>9</v>
      </c>
      <c r="C11" s="7" t="s">
        <v>40</v>
      </c>
      <c r="D11" s="139">
        <v>460</v>
      </c>
      <c r="E11" s="109"/>
      <c r="F11" s="106" t="str">
        <f t="shared" si="0"/>
        <v/>
      </c>
      <c r="G11" s="5"/>
      <c r="H11" s="7">
        <v>159</v>
      </c>
      <c r="I11" s="195" t="s">
        <v>275</v>
      </c>
      <c r="J11" s="196"/>
      <c r="K11" s="139">
        <v>630</v>
      </c>
      <c r="L11" s="109"/>
      <c r="M11" s="107" t="str">
        <f t="shared" si="1"/>
        <v/>
      </c>
      <c r="N11" s="5" t="s">
        <v>41</v>
      </c>
      <c r="O11" s="7">
        <v>309</v>
      </c>
      <c r="P11" s="7" t="s">
        <v>42</v>
      </c>
      <c r="Q11" s="139">
        <v>800</v>
      </c>
      <c r="R11" s="109"/>
      <c r="S11" s="108" t="str">
        <f t="shared" si="2"/>
        <v/>
      </c>
      <c r="T11" s="12"/>
      <c r="U11" s="6">
        <v>452</v>
      </c>
      <c r="V11" s="185" t="s">
        <v>343</v>
      </c>
      <c r="W11" s="186"/>
      <c r="X11" s="186"/>
      <c r="Y11" s="187"/>
      <c r="Z11" s="138">
        <v>530</v>
      </c>
      <c r="AA11" s="105"/>
      <c r="AB11" s="107" t="str">
        <f t="shared" ref="AB11:AB33" si="3">IF(AA11=1,+Z11,"")</f>
        <v/>
      </c>
      <c r="AC11" s="5"/>
      <c r="AD11" s="6">
        <v>501</v>
      </c>
      <c r="AE11" s="185" t="s">
        <v>39</v>
      </c>
      <c r="AF11" s="186"/>
      <c r="AG11" s="186"/>
      <c r="AH11" s="187"/>
      <c r="AI11" s="138">
        <v>710</v>
      </c>
      <c r="AJ11" s="105"/>
      <c r="AK11" s="107" t="str">
        <f t="shared" ref="AK11:AK25" si="4">IF(AJ11=1,+AI11,"")</f>
        <v/>
      </c>
    </row>
    <row r="12" spans="1:37" s="29" customFormat="1" ht="12" customHeight="1" x14ac:dyDescent="0.2">
      <c r="A12" s="5" t="s">
        <v>21</v>
      </c>
      <c r="B12" s="7">
        <v>10</v>
      </c>
      <c r="C12" s="7" t="s">
        <v>45</v>
      </c>
      <c r="D12" s="139">
        <v>700</v>
      </c>
      <c r="E12" s="109"/>
      <c r="F12" s="106" t="str">
        <f t="shared" si="0"/>
        <v/>
      </c>
      <c r="G12" s="5" t="s">
        <v>46</v>
      </c>
      <c r="H12" s="7">
        <v>160</v>
      </c>
      <c r="I12" s="195" t="s">
        <v>47</v>
      </c>
      <c r="J12" s="196"/>
      <c r="K12" s="139">
        <v>1000</v>
      </c>
      <c r="L12" s="109"/>
      <c r="M12" s="107" t="str">
        <f t="shared" si="1"/>
        <v/>
      </c>
      <c r="N12" s="5"/>
      <c r="O12" s="7">
        <v>310</v>
      </c>
      <c r="P12" s="7" t="s">
        <v>276</v>
      </c>
      <c r="Q12" s="139">
        <v>410</v>
      </c>
      <c r="R12" s="109"/>
      <c r="S12" s="108" t="str">
        <f t="shared" si="2"/>
        <v/>
      </c>
      <c r="T12" s="12"/>
      <c r="U12" s="7">
        <v>453</v>
      </c>
      <c r="V12" s="179" t="s">
        <v>43</v>
      </c>
      <c r="W12" s="180"/>
      <c r="X12" s="180"/>
      <c r="Y12" s="181"/>
      <c r="Z12" s="139">
        <v>430</v>
      </c>
      <c r="AA12" s="109"/>
      <c r="AB12" s="107" t="str">
        <f t="shared" si="3"/>
        <v/>
      </c>
      <c r="AC12" s="5"/>
      <c r="AD12" s="7">
        <v>502</v>
      </c>
      <c r="AE12" s="179" t="s">
        <v>44</v>
      </c>
      <c r="AF12" s="180"/>
      <c r="AG12" s="180"/>
      <c r="AH12" s="181"/>
      <c r="AI12" s="139">
        <v>560</v>
      </c>
      <c r="AJ12" s="109"/>
      <c r="AK12" s="107" t="str">
        <f t="shared" si="4"/>
        <v/>
      </c>
    </row>
    <row r="13" spans="1:37" s="29" customFormat="1" ht="12" customHeight="1" thickBot="1" x14ac:dyDescent="0.25">
      <c r="A13" s="5" t="s">
        <v>27</v>
      </c>
      <c r="B13" s="7">
        <v>11</v>
      </c>
      <c r="C13" s="7" t="s">
        <v>277</v>
      </c>
      <c r="D13" s="139">
        <v>460</v>
      </c>
      <c r="E13" s="109"/>
      <c r="F13" s="106" t="str">
        <f t="shared" si="0"/>
        <v/>
      </c>
      <c r="G13" s="5" t="s">
        <v>51</v>
      </c>
      <c r="H13" s="7">
        <v>161</v>
      </c>
      <c r="I13" s="195" t="s">
        <v>52</v>
      </c>
      <c r="J13" s="196"/>
      <c r="K13" s="139">
        <v>750</v>
      </c>
      <c r="L13" s="109"/>
      <c r="M13" s="107" t="str">
        <f t="shared" si="1"/>
        <v/>
      </c>
      <c r="N13" s="5"/>
      <c r="O13" s="7">
        <v>312</v>
      </c>
      <c r="P13" s="7" t="s">
        <v>246</v>
      </c>
      <c r="Q13" s="139">
        <v>400</v>
      </c>
      <c r="R13" s="110"/>
      <c r="S13" s="108" t="str">
        <f t="shared" si="2"/>
        <v/>
      </c>
      <c r="T13" s="12"/>
      <c r="U13" s="7">
        <v>454</v>
      </c>
      <c r="V13" s="179" t="s">
        <v>48</v>
      </c>
      <c r="W13" s="180"/>
      <c r="X13" s="180"/>
      <c r="Y13" s="181"/>
      <c r="Z13" s="139">
        <v>590</v>
      </c>
      <c r="AA13" s="109"/>
      <c r="AB13" s="107" t="str">
        <f t="shared" si="3"/>
        <v/>
      </c>
      <c r="AC13" s="5" t="s">
        <v>49</v>
      </c>
      <c r="AD13" s="7">
        <v>503</v>
      </c>
      <c r="AE13" s="179" t="s">
        <v>50</v>
      </c>
      <c r="AF13" s="180"/>
      <c r="AG13" s="180"/>
      <c r="AH13" s="181"/>
      <c r="AI13" s="139">
        <v>780</v>
      </c>
      <c r="AJ13" s="109"/>
      <c r="AK13" s="107" t="str">
        <f t="shared" si="4"/>
        <v/>
      </c>
    </row>
    <row r="14" spans="1:37" s="29" customFormat="1" ht="12" customHeight="1" x14ac:dyDescent="0.2">
      <c r="A14" s="5" t="s">
        <v>56</v>
      </c>
      <c r="B14" s="7">
        <v>12</v>
      </c>
      <c r="C14" s="7" t="s">
        <v>57</v>
      </c>
      <c r="D14" s="139">
        <v>400</v>
      </c>
      <c r="E14" s="109"/>
      <c r="F14" s="106" t="str">
        <f t="shared" si="0"/>
        <v/>
      </c>
      <c r="G14" s="5" t="s">
        <v>21</v>
      </c>
      <c r="H14" s="7">
        <v>162</v>
      </c>
      <c r="I14" s="195" t="s">
        <v>58</v>
      </c>
      <c r="J14" s="196"/>
      <c r="K14" s="139">
        <v>880</v>
      </c>
      <c r="L14" s="109"/>
      <c r="M14" s="107" t="str">
        <f t="shared" si="1"/>
        <v/>
      </c>
      <c r="N14" s="14">
        <f>COUNT(S3:S14)</f>
        <v>0</v>
      </c>
      <c r="O14" s="68"/>
      <c r="P14" s="69"/>
      <c r="Q14" s="142"/>
      <c r="R14" s="112"/>
      <c r="S14" s="111"/>
      <c r="T14" s="12"/>
      <c r="U14" s="7">
        <v>455</v>
      </c>
      <c r="V14" s="179" t="s">
        <v>53</v>
      </c>
      <c r="W14" s="180"/>
      <c r="X14" s="180"/>
      <c r="Y14" s="181"/>
      <c r="Z14" s="139">
        <v>460</v>
      </c>
      <c r="AA14" s="109"/>
      <c r="AB14" s="107" t="str">
        <f t="shared" si="3"/>
        <v/>
      </c>
      <c r="AC14" s="5" t="s">
        <v>54</v>
      </c>
      <c r="AD14" s="7">
        <v>504</v>
      </c>
      <c r="AE14" s="179" t="s">
        <v>55</v>
      </c>
      <c r="AF14" s="180"/>
      <c r="AG14" s="180"/>
      <c r="AH14" s="181"/>
      <c r="AI14" s="139">
        <v>570</v>
      </c>
      <c r="AJ14" s="109"/>
      <c r="AK14" s="107" t="str">
        <f t="shared" si="4"/>
        <v/>
      </c>
    </row>
    <row r="15" spans="1:37" s="29" customFormat="1" ht="12" customHeight="1" thickBot="1" x14ac:dyDescent="0.25">
      <c r="A15" s="5" t="s">
        <v>62</v>
      </c>
      <c r="B15" s="7">
        <v>13</v>
      </c>
      <c r="C15" s="7" t="s">
        <v>63</v>
      </c>
      <c r="D15" s="139">
        <v>940</v>
      </c>
      <c r="E15" s="109"/>
      <c r="F15" s="106" t="str">
        <f t="shared" si="0"/>
        <v/>
      </c>
      <c r="G15" s="5" t="s">
        <v>64</v>
      </c>
      <c r="H15" s="7">
        <v>163</v>
      </c>
      <c r="I15" s="195" t="s">
        <v>65</v>
      </c>
      <c r="J15" s="196"/>
      <c r="K15" s="139">
        <v>860</v>
      </c>
      <c r="L15" s="109"/>
      <c r="M15" s="107" t="str">
        <f t="shared" si="1"/>
        <v/>
      </c>
      <c r="N15" s="16" t="s">
        <v>290</v>
      </c>
      <c r="O15" s="17"/>
      <c r="P15" s="70" t="s">
        <v>272</v>
      </c>
      <c r="Q15" s="71">
        <f>SUM(Q3:Q14)</f>
        <v>8450</v>
      </c>
      <c r="R15" s="115"/>
      <c r="S15" s="114">
        <f>SUM(S3:S13)</f>
        <v>0</v>
      </c>
      <c r="T15" s="15"/>
      <c r="U15" s="7">
        <v>456</v>
      </c>
      <c r="V15" s="179" t="s">
        <v>59</v>
      </c>
      <c r="W15" s="180"/>
      <c r="X15" s="180"/>
      <c r="Y15" s="181"/>
      <c r="Z15" s="139">
        <v>510</v>
      </c>
      <c r="AA15" s="109"/>
      <c r="AB15" s="107" t="str">
        <f t="shared" si="3"/>
        <v/>
      </c>
      <c r="AC15" s="5" t="s">
        <v>60</v>
      </c>
      <c r="AD15" s="7">
        <v>505</v>
      </c>
      <c r="AE15" s="179" t="s">
        <v>61</v>
      </c>
      <c r="AF15" s="180"/>
      <c r="AG15" s="180"/>
      <c r="AH15" s="181"/>
      <c r="AI15" s="139">
        <v>500</v>
      </c>
      <c r="AJ15" s="109"/>
      <c r="AK15" s="107" t="str">
        <f t="shared" si="4"/>
        <v/>
      </c>
    </row>
    <row r="16" spans="1:37" s="29" customFormat="1" ht="12" customHeight="1" x14ac:dyDescent="0.2">
      <c r="A16" s="5" t="s">
        <v>69</v>
      </c>
      <c r="B16" s="7">
        <v>14</v>
      </c>
      <c r="C16" s="7" t="s">
        <v>70</v>
      </c>
      <c r="D16" s="139">
        <v>680</v>
      </c>
      <c r="E16" s="109"/>
      <c r="F16" s="106" t="str">
        <f t="shared" si="0"/>
        <v/>
      </c>
      <c r="G16" s="5"/>
      <c r="H16" s="7">
        <v>164</v>
      </c>
      <c r="I16" s="195" t="s">
        <v>283</v>
      </c>
      <c r="J16" s="196"/>
      <c r="K16" s="139">
        <v>540</v>
      </c>
      <c r="L16" s="109"/>
      <c r="M16" s="107" t="str">
        <f t="shared" si="1"/>
        <v/>
      </c>
      <c r="N16" s="8"/>
      <c r="O16" s="6">
        <v>351</v>
      </c>
      <c r="P16" s="72" t="s">
        <v>339</v>
      </c>
      <c r="Q16" s="144">
        <v>260</v>
      </c>
      <c r="R16" s="105"/>
      <c r="S16" s="107" t="str">
        <f t="shared" ref="S16:S48" si="5">IF(R16=1,+Q16,"")</f>
        <v/>
      </c>
      <c r="T16" s="15"/>
      <c r="U16" s="7">
        <v>457</v>
      </c>
      <c r="V16" s="179" t="s">
        <v>67</v>
      </c>
      <c r="W16" s="180"/>
      <c r="X16" s="180"/>
      <c r="Y16" s="181"/>
      <c r="Z16" s="139">
        <v>230</v>
      </c>
      <c r="AA16" s="109"/>
      <c r="AB16" s="107" t="str">
        <f t="shared" si="3"/>
        <v/>
      </c>
      <c r="AC16" s="5"/>
      <c r="AD16" s="7">
        <v>506</v>
      </c>
      <c r="AE16" s="179" t="s">
        <v>68</v>
      </c>
      <c r="AF16" s="180"/>
      <c r="AG16" s="180"/>
      <c r="AH16" s="181"/>
      <c r="AI16" s="139">
        <v>550</v>
      </c>
      <c r="AJ16" s="109"/>
      <c r="AK16" s="107" t="str">
        <f t="shared" si="4"/>
        <v/>
      </c>
    </row>
    <row r="17" spans="1:37" s="29" customFormat="1" ht="12" customHeight="1" thickBot="1" x14ac:dyDescent="0.25">
      <c r="A17" s="14">
        <f>COUNT(F3:F17)</f>
        <v>0</v>
      </c>
      <c r="B17" s="13">
        <v>15</v>
      </c>
      <c r="C17" s="13" t="s">
        <v>73</v>
      </c>
      <c r="D17" s="145">
        <v>550</v>
      </c>
      <c r="E17" s="110"/>
      <c r="F17" s="106" t="str">
        <f t="shared" si="0"/>
        <v/>
      </c>
      <c r="G17" s="5"/>
      <c r="H17" s="7">
        <v>165</v>
      </c>
      <c r="I17" s="195" t="s">
        <v>74</v>
      </c>
      <c r="J17" s="196"/>
      <c r="K17" s="139">
        <v>570</v>
      </c>
      <c r="L17" s="109"/>
      <c r="M17" s="107" t="str">
        <f t="shared" si="1"/>
        <v/>
      </c>
      <c r="N17" s="73"/>
      <c r="O17" s="7">
        <v>352</v>
      </c>
      <c r="P17" s="74" t="s">
        <v>75</v>
      </c>
      <c r="Q17" s="139">
        <v>590</v>
      </c>
      <c r="R17" s="109"/>
      <c r="S17" s="107" t="str">
        <f t="shared" si="5"/>
        <v/>
      </c>
      <c r="T17" s="15" t="s">
        <v>71</v>
      </c>
      <c r="U17" s="7">
        <v>458</v>
      </c>
      <c r="V17" s="179" t="s">
        <v>313</v>
      </c>
      <c r="W17" s="180"/>
      <c r="X17" s="180"/>
      <c r="Y17" s="181"/>
      <c r="Z17" s="146">
        <v>530</v>
      </c>
      <c r="AA17" s="109"/>
      <c r="AB17" s="107" t="str">
        <f t="shared" si="3"/>
        <v/>
      </c>
      <c r="AC17" s="5" t="s">
        <v>29</v>
      </c>
      <c r="AD17" s="7">
        <v>507</v>
      </c>
      <c r="AE17" s="179" t="s">
        <v>72</v>
      </c>
      <c r="AF17" s="180"/>
      <c r="AG17" s="180"/>
      <c r="AH17" s="181"/>
      <c r="AI17" s="139">
        <v>510</v>
      </c>
      <c r="AJ17" s="109"/>
      <c r="AK17" s="107" t="str">
        <f t="shared" si="4"/>
        <v/>
      </c>
    </row>
    <row r="18" spans="1:37" s="29" customFormat="1" ht="12" customHeight="1" thickBot="1" x14ac:dyDescent="0.25">
      <c r="A18" s="16" t="s">
        <v>87</v>
      </c>
      <c r="B18" s="22"/>
      <c r="C18" s="31" t="s">
        <v>66</v>
      </c>
      <c r="D18" s="147">
        <f>SUM(D3:D17)</f>
        <v>9070</v>
      </c>
      <c r="E18" s="118"/>
      <c r="F18" s="117">
        <f>SUM(F3:F17)</f>
        <v>0</v>
      </c>
      <c r="G18" s="5"/>
      <c r="H18" s="7">
        <v>166</v>
      </c>
      <c r="I18" s="195" t="s">
        <v>77</v>
      </c>
      <c r="J18" s="196"/>
      <c r="K18" s="139">
        <v>300</v>
      </c>
      <c r="L18" s="109"/>
      <c r="M18" s="107" t="str">
        <f t="shared" si="1"/>
        <v/>
      </c>
      <c r="N18" s="73"/>
      <c r="O18" s="7">
        <v>353</v>
      </c>
      <c r="P18" s="74" t="s">
        <v>78</v>
      </c>
      <c r="Q18" s="139">
        <v>530</v>
      </c>
      <c r="R18" s="109"/>
      <c r="S18" s="107" t="str">
        <f t="shared" si="5"/>
        <v/>
      </c>
      <c r="T18" s="15"/>
      <c r="U18" s="7">
        <v>459</v>
      </c>
      <c r="V18" s="179" t="s">
        <v>314</v>
      </c>
      <c r="W18" s="180"/>
      <c r="X18" s="180"/>
      <c r="Y18" s="181"/>
      <c r="Z18" s="139">
        <v>710</v>
      </c>
      <c r="AA18" s="109"/>
      <c r="AB18" s="107" t="str">
        <f t="shared" si="3"/>
        <v/>
      </c>
      <c r="AC18" s="5"/>
      <c r="AD18" s="7">
        <v>508</v>
      </c>
      <c r="AE18" s="179" t="s">
        <v>76</v>
      </c>
      <c r="AF18" s="180"/>
      <c r="AG18" s="180"/>
      <c r="AH18" s="181"/>
      <c r="AI18" s="139">
        <v>340</v>
      </c>
      <c r="AJ18" s="109"/>
      <c r="AK18" s="107" t="str">
        <f t="shared" si="4"/>
        <v/>
      </c>
    </row>
    <row r="19" spans="1:37" s="29" customFormat="1" ht="12" customHeight="1" x14ac:dyDescent="0.2">
      <c r="A19" s="20"/>
      <c r="B19" s="6">
        <v>51</v>
      </c>
      <c r="C19" s="6" t="s">
        <v>92</v>
      </c>
      <c r="D19" s="144">
        <v>330</v>
      </c>
      <c r="E19" s="105"/>
      <c r="F19" s="106" t="str">
        <f t="shared" si="0"/>
        <v/>
      </c>
      <c r="G19" s="5"/>
      <c r="H19" s="7">
        <v>167</v>
      </c>
      <c r="I19" s="195" t="s">
        <v>82</v>
      </c>
      <c r="J19" s="196"/>
      <c r="K19" s="139">
        <v>540</v>
      </c>
      <c r="L19" s="109"/>
      <c r="M19" s="107" t="str">
        <f t="shared" si="1"/>
        <v/>
      </c>
      <c r="N19" s="73"/>
      <c r="O19" s="7">
        <v>354</v>
      </c>
      <c r="P19" s="74" t="s">
        <v>83</v>
      </c>
      <c r="Q19" s="139">
        <v>740</v>
      </c>
      <c r="R19" s="109"/>
      <c r="S19" s="107" t="str">
        <f t="shared" si="5"/>
        <v/>
      </c>
      <c r="T19" s="15"/>
      <c r="U19" s="7">
        <v>460</v>
      </c>
      <c r="V19" s="179" t="s">
        <v>79</v>
      </c>
      <c r="W19" s="180"/>
      <c r="X19" s="180"/>
      <c r="Y19" s="181"/>
      <c r="Z19" s="139">
        <v>900</v>
      </c>
      <c r="AA19" s="109"/>
      <c r="AB19" s="107" t="str">
        <f t="shared" si="3"/>
        <v/>
      </c>
      <c r="AC19" s="5" t="s">
        <v>80</v>
      </c>
      <c r="AD19" s="7">
        <v>509</v>
      </c>
      <c r="AE19" s="179" t="s">
        <v>81</v>
      </c>
      <c r="AF19" s="180"/>
      <c r="AG19" s="180"/>
      <c r="AH19" s="181"/>
      <c r="AI19" s="139">
        <v>520</v>
      </c>
      <c r="AJ19" s="109"/>
      <c r="AK19" s="107" t="str">
        <f t="shared" si="4"/>
        <v/>
      </c>
    </row>
    <row r="20" spans="1:37" s="29" customFormat="1" ht="12" customHeight="1" x14ac:dyDescent="0.2">
      <c r="A20" s="5"/>
      <c r="B20" s="7">
        <v>52</v>
      </c>
      <c r="C20" s="7" t="s">
        <v>97</v>
      </c>
      <c r="D20" s="139">
        <v>610</v>
      </c>
      <c r="E20" s="109"/>
      <c r="F20" s="106" t="str">
        <f t="shared" si="0"/>
        <v/>
      </c>
      <c r="G20" s="5"/>
      <c r="H20" s="7">
        <v>168</v>
      </c>
      <c r="I20" s="195" t="s">
        <v>88</v>
      </c>
      <c r="J20" s="196"/>
      <c r="K20" s="139">
        <v>660</v>
      </c>
      <c r="L20" s="109"/>
      <c r="M20" s="107" t="str">
        <f t="shared" si="1"/>
        <v/>
      </c>
      <c r="N20" s="73"/>
      <c r="O20" s="7">
        <v>355</v>
      </c>
      <c r="P20" s="74" t="s">
        <v>89</v>
      </c>
      <c r="Q20" s="139">
        <v>440</v>
      </c>
      <c r="R20" s="109"/>
      <c r="S20" s="107" t="str">
        <f t="shared" si="5"/>
        <v/>
      </c>
      <c r="T20" s="15"/>
      <c r="U20" s="7">
        <v>461</v>
      </c>
      <c r="V20" s="179" t="s">
        <v>84</v>
      </c>
      <c r="W20" s="180"/>
      <c r="X20" s="180"/>
      <c r="Y20" s="181"/>
      <c r="Z20" s="139">
        <v>480</v>
      </c>
      <c r="AA20" s="109"/>
      <c r="AB20" s="107" t="str">
        <f t="shared" si="3"/>
        <v/>
      </c>
      <c r="AC20" s="5" t="s">
        <v>85</v>
      </c>
      <c r="AD20" s="7">
        <v>510</v>
      </c>
      <c r="AE20" s="179" t="s">
        <v>86</v>
      </c>
      <c r="AF20" s="180"/>
      <c r="AG20" s="180"/>
      <c r="AH20" s="181"/>
      <c r="AI20" s="139">
        <v>620</v>
      </c>
      <c r="AJ20" s="109"/>
      <c r="AK20" s="107" t="str">
        <f t="shared" si="4"/>
        <v/>
      </c>
    </row>
    <row r="21" spans="1:37" s="29" customFormat="1" ht="12" customHeight="1" x14ac:dyDescent="0.2">
      <c r="A21" s="5"/>
      <c r="B21" s="7">
        <v>53</v>
      </c>
      <c r="C21" s="7" t="s">
        <v>100</v>
      </c>
      <c r="D21" s="139">
        <v>700</v>
      </c>
      <c r="E21" s="109"/>
      <c r="F21" s="106" t="str">
        <f t="shared" si="0"/>
        <v/>
      </c>
      <c r="G21" s="5"/>
      <c r="H21" s="21">
        <v>169</v>
      </c>
      <c r="I21" s="195" t="s">
        <v>93</v>
      </c>
      <c r="J21" s="196"/>
      <c r="K21" s="149">
        <v>690</v>
      </c>
      <c r="L21" s="109"/>
      <c r="M21" s="107" t="str">
        <f t="shared" si="1"/>
        <v/>
      </c>
      <c r="N21" s="73"/>
      <c r="O21" s="7">
        <v>356</v>
      </c>
      <c r="P21" s="74" t="s">
        <v>94</v>
      </c>
      <c r="Q21" s="139">
        <v>670</v>
      </c>
      <c r="R21" s="109"/>
      <c r="S21" s="107" t="str">
        <f t="shared" si="5"/>
        <v/>
      </c>
      <c r="T21" s="15"/>
      <c r="U21" s="7">
        <v>462</v>
      </c>
      <c r="V21" s="179" t="s">
        <v>90</v>
      </c>
      <c r="W21" s="180"/>
      <c r="X21" s="180"/>
      <c r="Y21" s="181"/>
      <c r="Z21" s="139">
        <v>360</v>
      </c>
      <c r="AA21" s="109"/>
      <c r="AB21" s="107" t="str">
        <f t="shared" si="3"/>
        <v/>
      </c>
      <c r="AC21" s="5"/>
      <c r="AD21" s="7">
        <v>511</v>
      </c>
      <c r="AE21" s="179" t="s">
        <v>91</v>
      </c>
      <c r="AF21" s="180"/>
      <c r="AG21" s="180"/>
      <c r="AH21" s="181"/>
      <c r="AI21" s="139">
        <v>370</v>
      </c>
      <c r="AJ21" s="109"/>
      <c r="AK21" s="107" t="str">
        <f t="shared" si="4"/>
        <v/>
      </c>
    </row>
    <row r="22" spans="1:37" s="29" customFormat="1" ht="12" customHeight="1" x14ac:dyDescent="0.2">
      <c r="A22" s="5"/>
      <c r="B22" s="7">
        <v>54</v>
      </c>
      <c r="C22" s="7" t="s">
        <v>104</v>
      </c>
      <c r="D22" s="139">
        <v>560</v>
      </c>
      <c r="E22" s="109"/>
      <c r="F22" s="106" t="str">
        <f t="shared" si="0"/>
        <v/>
      </c>
      <c r="G22" s="17"/>
      <c r="H22" s="13">
        <v>170</v>
      </c>
      <c r="I22" s="195" t="s">
        <v>98</v>
      </c>
      <c r="J22" s="196"/>
      <c r="K22" s="145">
        <v>550</v>
      </c>
      <c r="L22" s="109"/>
      <c r="M22" s="107" t="str">
        <f t="shared" si="1"/>
        <v/>
      </c>
      <c r="N22" s="73"/>
      <c r="O22" s="7">
        <v>357</v>
      </c>
      <c r="P22" s="74" t="s">
        <v>341</v>
      </c>
      <c r="Q22" s="139">
        <v>360</v>
      </c>
      <c r="R22" s="109"/>
      <c r="S22" s="107" t="str">
        <f t="shared" si="5"/>
        <v/>
      </c>
      <c r="T22" s="15" t="s">
        <v>95</v>
      </c>
      <c r="U22" s="7">
        <v>463</v>
      </c>
      <c r="V22" s="179" t="s">
        <v>96</v>
      </c>
      <c r="W22" s="180"/>
      <c r="X22" s="180"/>
      <c r="Y22" s="181"/>
      <c r="Z22" s="139">
        <v>610</v>
      </c>
      <c r="AA22" s="109"/>
      <c r="AB22" s="107" t="str">
        <f t="shared" si="3"/>
        <v/>
      </c>
      <c r="AC22" s="5"/>
      <c r="AD22" s="7">
        <v>512</v>
      </c>
      <c r="AE22" s="179" t="s">
        <v>315</v>
      </c>
      <c r="AF22" s="180"/>
      <c r="AG22" s="180"/>
      <c r="AH22" s="181"/>
      <c r="AI22" s="139">
        <v>440</v>
      </c>
      <c r="AJ22" s="109"/>
      <c r="AK22" s="107" t="str">
        <f t="shared" si="4"/>
        <v/>
      </c>
    </row>
    <row r="23" spans="1:37" s="29" customFormat="1" ht="12" customHeight="1" x14ac:dyDescent="0.2">
      <c r="A23" s="5"/>
      <c r="B23" s="7">
        <v>55</v>
      </c>
      <c r="C23" s="7" t="s">
        <v>108</v>
      </c>
      <c r="D23" s="139">
        <v>470</v>
      </c>
      <c r="E23" s="109"/>
      <c r="F23" s="106" t="str">
        <f t="shared" si="0"/>
        <v/>
      </c>
      <c r="G23" s="17"/>
      <c r="H23" s="13">
        <v>171</v>
      </c>
      <c r="I23" s="195" t="s">
        <v>267</v>
      </c>
      <c r="J23" s="196"/>
      <c r="K23" s="145">
        <v>410</v>
      </c>
      <c r="L23" s="109"/>
      <c r="M23" s="107" t="str">
        <f t="shared" si="1"/>
        <v/>
      </c>
      <c r="N23" s="73"/>
      <c r="O23" s="7">
        <v>358</v>
      </c>
      <c r="P23" s="74" t="s">
        <v>102</v>
      </c>
      <c r="Q23" s="139">
        <v>640</v>
      </c>
      <c r="R23" s="109"/>
      <c r="S23" s="107" t="str">
        <f t="shared" si="5"/>
        <v/>
      </c>
      <c r="T23" s="15"/>
      <c r="U23" s="7">
        <v>464</v>
      </c>
      <c r="V23" s="179" t="s">
        <v>99</v>
      </c>
      <c r="W23" s="180"/>
      <c r="X23" s="180"/>
      <c r="Y23" s="181"/>
      <c r="Z23" s="139">
        <v>1050</v>
      </c>
      <c r="AA23" s="109"/>
      <c r="AB23" s="107" t="str">
        <f t="shared" si="3"/>
        <v/>
      </c>
      <c r="AC23" s="5"/>
      <c r="AD23" s="7">
        <v>513</v>
      </c>
      <c r="AE23" s="179" t="s">
        <v>316</v>
      </c>
      <c r="AF23" s="180"/>
      <c r="AG23" s="180"/>
      <c r="AH23" s="181"/>
      <c r="AI23" s="139">
        <v>570</v>
      </c>
      <c r="AJ23" s="109"/>
      <c r="AK23" s="107" t="str">
        <f t="shared" si="4"/>
        <v/>
      </c>
    </row>
    <row r="24" spans="1:37" s="29" customFormat="1" ht="12" customHeight="1" thickBot="1" x14ac:dyDescent="0.25">
      <c r="A24" s="5"/>
      <c r="B24" s="7">
        <v>56</v>
      </c>
      <c r="C24" s="7" t="s">
        <v>113</v>
      </c>
      <c r="D24" s="139">
        <v>500</v>
      </c>
      <c r="E24" s="109"/>
      <c r="F24" s="106" t="str">
        <f t="shared" si="0"/>
        <v/>
      </c>
      <c r="G24" s="17">
        <f>COUNT(M3:M24)</f>
        <v>0</v>
      </c>
      <c r="H24" s="68">
        <v>172</v>
      </c>
      <c r="I24" s="276" t="s">
        <v>284</v>
      </c>
      <c r="J24" s="277"/>
      <c r="K24" s="150">
        <v>360</v>
      </c>
      <c r="L24" s="110"/>
      <c r="M24" s="107" t="str">
        <f t="shared" si="1"/>
        <v/>
      </c>
      <c r="N24" s="73"/>
      <c r="O24" s="7">
        <v>359</v>
      </c>
      <c r="P24" s="74" t="s">
        <v>105</v>
      </c>
      <c r="Q24" s="139">
        <v>540</v>
      </c>
      <c r="R24" s="109"/>
      <c r="S24" s="107" t="str">
        <f t="shared" si="5"/>
        <v/>
      </c>
      <c r="T24" s="15"/>
      <c r="U24" s="7">
        <v>465</v>
      </c>
      <c r="V24" s="179" t="s">
        <v>103</v>
      </c>
      <c r="W24" s="180"/>
      <c r="X24" s="180"/>
      <c r="Y24" s="181"/>
      <c r="Z24" s="139">
        <v>830</v>
      </c>
      <c r="AA24" s="109"/>
      <c r="AB24" s="107" t="str">
        <f t="shared" si="3"/>
        <v/>
      </c>
      <c r="AC24" s="5"/>
      <c r="AD24" s="7">
        <v>514</v>
      </c>
      <c r="AE24" s="179" t="s">
        <v>270</v>
      </c>
      <c r="AF24" s="180"/>
      <c r="AG24" s="180"/>
      <c r="AH24" s="181"/>
      <c r="AI24" s="139">
        <v>470</v>
      </c>
      <c r="AJ24" s="109"/>
      <c r="AK24" s="107" t="str">
        <f t="shared" si="4"/>
        <v/>
      </c>
    </row>
    <row r="25" spans="1:37" s="29" customFormat="1" ht="12" customHeight="1" thickBot="1" x14ac:dyDescent="0.25">
      <c r="A25" s="5" t="s">
        <v>14</v>
      </c>
      <c r="B25" s="7">
        <v>57</v>
      </c>
      <c r="C25" s="7" t="s">
        <v>118</v>
      </c>
      <c r="D25" s="139">
        <v>700</v>
      </c>
      <c r="E25" s="109"/>
      <c r="F25" s="106" t="str">
        <f t="shared" si="0"/>
        <v/>
      </c>
      <c r="G25" s="16" t="s">
        <v>101</v>
      </c>
      <c r="H25" s="22"/>
      <c r="I25" s="75"/>
      <c r="J25" s="76" t="s">
        <v>66</v>
      </c>
      <c r="K25" s="147">
        <f>SUM(K3:K24)</f>
        <v>12650</v>
      </c>
      <c r="L25" s="119"/>
      <c r="M25" s="117">
        <f>SUM(M3:M24)</f>
        <v>0</v>
      </c>
      <c r="N25" s="73"/>
      <c r="O25" s="7">
        <v>360</v>
      </c>
      <c r="P25" s="74" t="s">
        <v>110</v>
      </c>
      <c r="Q25" s="139">
        <v>440</v>
      </c>
      <c r="R25" s="109"/>
      <c r="S25" s="107" t="str">
        <f t="shared" si="5"/>
        <v/>
      </c>
      <c r="T25" s="15"/>
      <c r="U25" s="7">
        <v>466</v>
      </c>
      <c r="V25" s="179" t="s">
        <v>106</v>
      </c>
      <c r="W25" s="180"/>
      <c r="X25" s="180"/>
      <c r="Y25" s="181"/>
      <c r="Z25" s="139">
        <v>330</v>
      </c>
      <c r="AA25" s="109"/>
      <c r="AB25" s="107" t="str">
        <f t="shared" si="3"/>
        <v/>
      </c>
      <c r="AC25" s="14">
        <f>COUNT(AK11:AK25)</f>
        <v>0</v>
      </c>
      <c r="AD25" s="11">
        <v>515</v>
      </c>
      <c r="AE25" s="182" t="s">
        <v>323</v>
      </c>
      <c r="AF25" s="183"/>
      <c r="AG25" s="183"/>
      <c r="AH25" s="184"/>
      <c r="AI25" s="151">
        <v>410</v>
      </c>
      <c r="AJ25" s="110"/>
      <c r="AK25" s="107" t="str">
        <f t="shared" si="4"/>
        <v/>
      </c>
    </row>
    <row r="26" spans="1:37" s="29" customFormat="1" ht="12" customHeight="1" thickBot="1" x14ac:dyDescent="0.25">
      <c r="A26" s="5" t="s">
        <v>19</v>
      </c>
      <c r="B26" s="7">
        <v>58</v>
      </c>
      <c r="C26" s="7" t="s">
        <v>120</v>
      </c>
      <c r="D26" s="139">
        <v>360</v>
      </c>
      <c r="E26" s="109"/>
      <c r="F26" s="106" t="str">
        <f t="shared" si="0"/>
        <v/>
      </c>
      <c r="G26" s="5"/>
      <c r="H26" s="6">
        <v>201</v>
      </c>
      <c r="I26" s="193" t="s">
        <v>303</v>
      </c>
      <c r="J26" s="194"/>
      <c r="K26" s="138">
        <v>630</v>
      </c>
      <c r="L26" s="105"/>
      <c r="M26" s="107" t="str">
        <f t="shared" ref="M26:M42" si="6">IF(L26=1,+K26,"")</f>
        <v/>
      </c>
      <c r="N26" s="73"/>
      <c r="O26" s="7">
        <v>361</v>
      </c>
      <c r="P26" s="7" t="s">
        <v>337</v>
      </c>
      <c r="Q26" s="139">
        <v>360</v>
      </c>
      <c r="R26" s="109"/>
      <c r="S26" s="107" t="str">
        <f t="shared" si="5"/>
        <v/>
      </c>
      <c r="T26" s="15"/>
      <c r="U26" s="7">
        <v>467</v>
      </c>
      <c r="V26" s="179" t="s">
        <v>111</v>
      </c>
      <c r="W26" s="180"/>
      <c r="X26" s="180"/>
      <c r="Y26" s="181"/>
      <c r="Z26" s="139">
        <v>460</v>
      </c>
      <c r="AA26" s="109"/>
      <c r="AB26" s="107" t="str">
        <f t="shared" si="3"/>
        <v/>
      </c>
      <c r="AC26" s="16" t="s">
        <v>317</v>
      </c>
      <c r="AD26" s="17"/>
      <c r="AE26" s="188" t="s">
        <v>272</v>
      </c>
      <c r="AF26" s="188"/>
      <c r="AG26" s="188"/>
      <c r="AH26" s="189"/>
      <c r="AI26" s="71">
        <f>SUM(AI11:AI25)</f>
        <v>7920</v>
      </c>
      <c r="AJ26" s="115"/>
      <c r="AK26" s="117">
        <f>SUM(AK11:AK25)</f>
        <v>0</v>
      </c>
    </row>
    <row r="27" spans="1:37" s="29" customFormat="1" ht="12" customHeight="1" x14ac:dyDescent="0.2">
      <c r="A27" s="5" t="s">
        <v>25</v>
      </c>
      <c r="B27" s="7">
        <v>59</v>
      </c>
      <c r="C27" s="7" t="s">
        <v>124</v>
      </c>
      <c r="D27" s="139">
        <v>520</v>
      </c>
      <c r="E27" s="109"/>
      <c r="F27" s="106" t="str">
        <f t="shared" si="0"/>
        <v/>
      </c>
      <c r="G27" s="5"/>
      <c r="H27" s="7">
        <v>202</v>
      </c>
      <c r="I27" s="195" t="s">
        <v>109</v>
      </c>
      <c r="J27" s="196"/>
      <c r="K27" s="139">
        <v>460</v>
      </c>
      <c r="L27" s="109"/>
      <c r="M27" s="107" t="str">
        <f t="shared" si="6"/>
        <v/>
      </c>
      <c r="N27" s="73"/>
      <c r="O27" s="7">
        <v>362</v>
      </c>
      <c r="P27" s="77" t="s">
        <v>119</v>
      </c>
      <c r="Q27" s="139">
        <v>550</v>
      </c>
      <c r="R27" s="109"/>
      <c r="S27" s="107" t="str">
        <f t="shared" si="5"/>
        <v/>
      </c>
      <c r="T27" s="15"/>
      <c r="U27" s="13">
        <v>468</v>
      </c>
      <c r="V27" s="179" t="s">
        <v>116</v>
      </c>
      <c r="W27" s="180"/>
      <c r="X27" s="180"/>
      <c r="Y27" s="181"/>
      <c r="Z27" s="145">
        <v>540</v>
      </c>
      <c r="AA27" s="109"/>
      <c r="AB27" s="107" t="str">
        <f t="shared" si="3"/>
        <v/>
      </c>
      <c r="AC27" s="5"/>
      <c r="AD27" s="6">
        <v>551</v>
      </c>
      <c r="AE27" s="185" t="s">
        <v>107</v>
      </c>
      <c r="AF27" s="186"/>
      <c r="AG27" s="186"/>
      <c r="AH27" s="187"/>
      <c r="AI27" s="138">
        <v>490</v>
      </c>
      <c r="AJ27" s="105"/>
      <c r="AK27" s="107" t="str">
        <f t="shared" ref="AK27:AK46" si="7">IF(AJ27=1,+AI27,"")</f>
        <v/>
      </c>
    </row>
    <row r="28" spans="1:37" s="29" customFormat="1" ht="12" customHeight="1" x14ac:dyDescent="0.2">
      <c r="A28" s="5"/>
      <c r="B28" s="7">
        <v>60</v>
      </c>
      <c r="C28" s="7" t="s">
        <v>130</v>
      </c>
      <c r="D28" s="139">
        <v>480</v>
      </c>
      <c r="E28" s="109"/>
      <c r="F28" s="106" t="str">
        <f t="shared" si="0"/>
        <v/>
      </c>
      <c r="G28" s="5"/>
      <c r="H28" s="7">
        <v>203</v>
      </c>
      <c r="I28" s="195" t="s">
        <v>114</v>
      </c>
      <c r="J28" s="196"/>
      <c r="K28" s="139">
        <v>460</v>
      </c>
      <c r="L28" s="109"/>
      <c r="M28" s="107" t="str">
        <f t="shared" si="6"/>
        <v/>
      </c>
      <c r="N28" s="73"/>
      <c r="O28" s="7">
        <v>363</v>
      </c>
      <c r="P28" s="74" t="s">
        <v>122</v>
      </c>
      <c r="Q28" s="139">
        <v>490</v>
      </c>
      <c r="R28" s="109"/>
      <c r="S28" s="107" t="str">
        <f t="shared" si="5"/>
        <v/>
      </c>
      <c r="T28" s="17"/>
      <c r="U28" s="13">
        <v>469</v>
      </c>
      <c r="V28" s="179" t="s">
        <v>266</v>
      </c>
      <c r="W28" s="180"/>
      <c r="X28" s="180"/>
      <c r="Y28" s="181"/>
      <c r="Z28" s="145">
        <v>620</v>
      </c>
      <c r="AA28" s="109"/>
      <c r="AB28" s="107" t="str">
        <f t="shared" si="3"/>
        <v/>
      </c>
      <c r="AC28" s="5"/>
      <c r="AD28" s="7">
        <v>552</v>
      </c>
      <c r="AE28" s="179" t="s">
        <v>112</v>
      </c>
      <c r="AF28" s="180"/>
      <c r="AG28" s="180"/>
      <c r="AH28" s="181"/>
      <c r="AI28" s="139">
        <v>320</v>
      </c>
      <c r="AJ28" s="109"/>
      <c r="AK28" s="107" t="str">
        <f t="shared" si="7"/>
        <v/>
      </c>
    </row>
    <row r="29" spans="1:37" s="29" customFormat="1" ht="12" customHeight="1" x14ac:dyDescent="0.2">
      <c r="A29" s="5" t="s">
        <v>29</v>
      </c>
      <c r="B29" s="7">
        <v>61</v>
      </c>
      <c r="C29" s="7" t="s">
        <v>135</v>
      </c>
      <c r="D29" s="139">
        <v>670</v>
      </c>
      <c r="E29" s="109"/>
      <c r="F29" s="106" t="str">
        <f t="shared" si="0"/>
        <v/>
      </c>
      <c r="G29" s="5"/>
      <c r="H29" s="7">
        <v>204</v>
      </c>
      <c r="I29" s="195" t="s">
        <v>304</v>
      </c>
      <c r="J29" s="196"/>
      <c r="K29" s="139">
        <v>630</v>
      </c>
      <c r="L29" s="109"/>
      <c r="M29" s="107" t="str">
        <f t="shared" si="6"/>
        <v/>
      </c>
      <c r="N29" s="73" t="s">
        <v>115</v>
      </c>
      <c r="O29" s="7">
        <v>364</v>
      </c>
      <c r="P29" s="74" t="s">
        <v>127</v>
      </c>
      <c r="Q29" s="139">
        <v>750</v>
      </c>
      <c r="R29" s="109"/>
      <c r="S29" s="107" t="str">
        <f t="shared" si="5"/>
        <v/>
      </c>
      <c r="T29" s="17"/>
      <c r="U29" s="7">
        <v>470</v>
      </c>
      <c r="V29" s="179" t="s">
        <v>370</v>
      </c>
      <c r="W29" s="180"/>
      <c r="X29" s="180"/>
      <c r="Y29" s="181"/>
      <c r="Z29" s="152">
        <v>560</v>
      </c>
      <c r="AA29" s="109"/>
      <c r="AB29" s="107" t="str">
        <f t="shared" si="3"/>
        <v/>
      </c>
      <c r="AC29" s="5"/>
      <c r="AD29" s="7">
        <v>553</v>
      </c>
      <c r="AE29" s="179" t="s">
        <v>117</v>
      </c>
      <c r="AF29" s="180"/>
      <c r="AG29" s="180"/>
      <c r="AH29" s="181"/>
      <c r="AI29" s="139">
        <v>420</v>
      </c>
      <c r="AJ29" s="109"/>
      <c r="AK29" s="107" t="str">
        <f t="shared" si="7"/>
        <v/>
      </c>
    </row>
    <row r="30" spans="1:37" s="29" customFormat="1" ht="12" customHeight="1" x14ac:dyDescent="0.2">
      <c r="A30" s="5"/>
      <c r="B30" s="7">
        <v>62</v>
      </c>
      <c r="C30" s="7" t="s">
        <v>139</v>
      </c>
      <c r="D30" s="139">
        <v>620</v>
      </c>
      <c r="E30" s="109"/>
      <c r="F30" s="106" t="str">
        <f t="shared" si="0"/>
        <v/>
      </c>
      <c r="G30" s="5"/>
      <c r="H30" s="7">
        <v>205</v>
      </c>
      <c r="I30" s="195" t="s">
        <v>280</v>
      </c>
      <c r="J30" s="196"/>
      <c r="K30" s="139">
        <v>490</v>
      </c>
      <c r="L30" s="109"/>
      <c r="M30" s="107" t="str">
        <f t="shared" si="6"/>
        <v/>
      </c>
      <c r="N30" s="73"/>
      <c r="O30" s="7">
        <v>365</v>
      </c>
      <c r="P30" s="74" t="s">
        <v>132</v>
      </c>
      <c r="Q30" s="139">
        <v>1020</v>
      </c>
      <c r="R30" s="109"/>
      <c r="S30" s="107" t="str">
        <f t="shared" si="5"/>
        <v/>
      </c>
      <c r="T30" s="17"/>
      <c r="U30" s="7">
        <v>471</v>
      </c>
      <c r="V30" s="179" t="s">
        <v>324</v>
      </c>
      <c r="W30" s="180"/>
      <c r="X30" s="180"/>
      <c r="Y30" s="181"/>
      <c r="Z30" s="139">
        <v>260</v>
      </c>
      <c r="AA30" s="109"/>
      <c r="AB30" s="107" t="str">
        <f t="shared" si="3"/>
        <v/>
      </c>
      <c r="AC30" s="5"/>
      <c r="AD30" s="7">
        <v>554</v>
      </c>
      <c r="AE30" s="195" t="s">
        <v>496</v>
      </c>
      <c r="AF30" s="274"/>
      <c r="AG30" s="274"/>
      <c r="AH30" s="275"/>
      <c r="AI30" s="139">
        <v>650</v>
      </c>
      <c r="AJ30" s="109"/>
      <c r="AK30" s="107" t="str">
        <f t="shared" si="7"/>
        <v/>
      </c>
    </row>
    <row r="31" spans="1:37" s="29" customFormat="1" ht="12" customHeight="1" x14ac:dyDescent="0.2">
      <c r="A31" s="5" t="s">
        <v>21</v>
      </c>
      <c r="B31" s="7">
        <v>63</v>
      </c>
      <c r="C31" s="7" t="s">
        <v>142</v>
      </c>
      <c r="D31" s="139">
        <v>570</v>
      </c>
      <c r="E31" s="109"/>
      <c r="F31" s="106" t="str">
        <f t="shared" si="0"/>
        <v/>
      </c>
      <c r="G31" s="5" t="s">
        <v>125</v>
      </c>
      <c r="H31" s="7">
        <v>206</v>
      </c>
      <c r="I31" s="195" t="s">
        <v>126</v>
      </c>
      <c r="J31" s="196"/>
      <c r="K31" s="139">
        <v>810</v>
      </c>
      <c r="L31" s="109"/>
      <c r="M31" s="107" t="str">
        <f t="shared" si="6"/>
        <v/>
      </c>
      <c r="N31" s="73" t="s">
        <v>121</v>
      </c>
      <c r="O31" s="7">
        <v>366</v>
      </c>
      <c r="P31" s="74" t="s">
        <v>137</v>
      </c>
      <c r="Q31" s="139">
        <v>900</v>
      </c>
      <c r="R31" s="109"/>
      <c r="S31" s="107" t="str">
        <f t="shared" si="5"/>
        <v/>
      </c>
      <c r="T31" s="17"/>
      <c r="U31" s="7">
        <v>472</v>
      </c>
      <c r="V31" s="179" t="s">
        <v>325</v>
      </c>
      <c r="W31" s="180"/>
      <c r="X31" s="180"/>
      <c r="Y31" s="181"/>
      <c r="Z31" s="139">
        <v>320</v>
      </c>
      <c r="AA31" s="109"/>
      <c r="AB31" s="107" t="str">
        <f t="shared" si="3"/>
        <v/>
      </c>
      <c r="AC31" s="5" t="s">
        <v>128</v>
      </c>
      <c r="AD31" s="7">
        <v>555</v>
      </c>
      <c r="AE31" s="179" t="s">
        <v>123</v>
      </c>
      <c r="AF31" s="180"/>
      <c r="AG31" s="180"/>
      <c r="AH31" s="181"/>
      <c r="AI31" s="139">
        <v>600</v>
      </c>
      <c r="AJ31" s="109"/>
      <c r="AK31" s="107" t="str">
        <f t="shared" si="7"/>
        <v/>
      </c>
    </row>
    <row r="32" spans="1:37" s="29" customFormat="1" ht="12" customHeight="1" x14ac:dyDescent="0.2">
      <c r="A32" s="5" t="s">
        <v>27</v>
      </c>
      <c r="B32" s="7">
        <v>64</v>
      </c>
      <c r="C32" s="7" t="s">
        <v>146</v>
      </c>
      <c r="D32" s="139">
        <v>820</v>
      </c>
      <c r="E32" s="109"/>
      <c r="F32" s="106" t="str">
        <f t="shared" si="0"/>
        <v/>
      </c>
      <c r="G32" s="5"/>
      <c r="H32" s="7">
        <v>207</v>
      </c>
      <c r="I32" s="195" t="s">
        <v>305</v>
      </c>
      <c r="J32" s="196"/>
      <c r="K32" s="139">
        <v>570</v>
      </c>
      <c r="L32" s="109"/>
      <c r="M32" s="107" t="str">
        <f t="shared" si="6"/>
        <v/>
      </c>
      <c r="N32" s="73"/>
      <c r="O32" s="7">
        <v>367</v>
      </c>
      <c r="P32" s="74" t="s">
        <v>141</v>
      </c>
      <c r="Q32" s="139">
        <v>600</v>
      </c>
      <c r="R32" s="109"/>
      <c r="S32" s="107" t="str">
        <f t="shared" si="5"/>
        <v/>
      </c>
      <c r="T32" s="17"/>
      <c r="U32" s="7">
        <v>473</v>
      </c>
      <c r="V32" s="179" t="s">
        <v>326</v>
      </c>
      <c r="W32" s="180"/>
      <c r="X32" s="180"/>
      <c r="Y32" s="181"/>
      <c r="Z32" s="139">
        <v>210</v>
      </c>
      <c r="AA32" s="109"/>
      <c r="AB32" s="107" t="str">
        <f t="shared" si="3"/>
        <v/>
      </c>
      <c r="AC32" s="5" t="s">
        <v>133</v>
      </c>
      <c r="AD32" s="7">
        <v>556</v>
      </c>
      <c r="AE32" s="179" t="s">
        <v>129</v>
      </c>
      <c r="AF32" s="180"/>
      <c r="AG32" s="180"/>
      <c r="AH32" s="181"/>
      <c r="AI32" s="139">
        <v>450</v>
      </c>
      <c r="AJ32" s="109"/>
      <c r="AK32" s="107" t="str">
        <f t="shared" si="7"/>
        <v/>
      </c>
    </row>
    <row r="33" spans="1:37" s="29" customFormat="1" ht="12" customHeight="1" thickBot="1" x14ac:dyDescent="0.25">
      <c r="A33" s="5" t="s">
        <v>56</v>
      </c>
      <c r="B33" s="7">
        <v>65</v>
      </c>
      <c r="C33" s="7" t="s">
        <v>416</v>
      </c>
      <c r="D33" s="139">
        <v>800</v>
      </c>
      <c r="E33" s="109"/>
      <c r="F33" s="106" t="str">
        <f t="shared" si="0"/>
        <v/>
      </c>
      <c r="G33" s="5" t="s">
        <v>51</v>
      </c>
      <c r="H33" s="7">
        <v>208</v>
      </c>
      <c r="I33" s="195" t="s">
        <v>136</v>
      </c>
      <c r="J33" s="196"/>
      <c r="K33" s="139">
        <v>540</v>
      </c>
      <c r="L33" s="109"/>
      <c r="M33" s="107" t="str">
        <f t="shared" si="6"/>
        <v/>
      </c>
      <c r="N33" s="73" t="s">
        <v>131</v>
      </c>
      <c r="O33" s="7">
        <v>368</v>
      </c>
      <c r="P33" s="74" t="s">
        <v>144</v>
      </c>
      <c r="Q33" s="139">
        <v>740</v>
      </c>
      <c r="R33" s="109"/>
      <c r="S33" s="107" t="str">
        <f t="shared" si="5"/>
        <v/>
      </c>
      <c r="T33" s="14">
        <f>COUNT(AB11:AB33)</f>
        <v>0</v>
      </c>
      <c r="U33" s="21">
        <v>474</v>
      </c>
      <c r="V33" s="182" t="s">
        <v>344</v>
      </c>
      <c r="W33" s="183"/>
      <c r="X33" s="183"/>
      <c r="Y33" s="184"/>
      <c r="Z33" s="149">
        <v>200</v>
      </c>
      <c r="AA33" s="110"/>
      <c r="AB33" s="107" t="str">
        <f t="shared" si="3"/>
        <v/>
      </c>
      <c r="AC33" s="5" t="s">
        <v>69</v>
      </c>
      <c r="AD33" s="7">
        <v>557</v>
      </c>
      <c r="AE33" s="179" t="s">
        <v>134</v>
      </c>
      <c r="AF33" s="180"/>
      <c r="AG33" s="180"/>
      <c r="AH33" s="181"/>
      <c r="AI33" s="139">
        <v>380</v>
      </c>
      <c r="AJ33" s="109"/>
      <c r="AK33" s="107" t="str">
        <f t="shared" si="7"/>
        <v/>
      </c>
    </row>
    <row r="34" spans="1:37" s="29" customFormat="1" ht="12" customHeight="1" x14ac:dyDescent="0.2">
      <c r="A34" s="5" t="s">
        <v>62</v>
      </c>
      <c r="B34" s="7">
        <v>66</v>
      </c>
      <c r="C34" s="7" t="s">
        <v>154</v>
      </c>
      <c r="D34" s="139">
        <v>670</v>
      </c>
      <c r="E34" s="109"/>
      <c r="F34" s="106" t="str">
        <f t="shared" si="0"/>
        <v/>
      </c>
      <c r="G34" s="5"/>
      <c r="H34" s="7">
        <v>209</v>
      </c>
      <c r="I34" s="195" t="s">
        <v>140</v>
      </c>
      <c r="J34" s="196"/>
      <c r="K34" s="139">
        <v>550</v>
      </c>
      <c r="L34" s="109"/>
      <c r="M34" s="107" t="str">
        <f t="shared" si="6"/>
        <v/>
      </c>
      <c r="N34" s="73"/>
      <c r="O34" s="7">
        <v>369</v>
      </c>
      <c r="P34" s="74" t="s">
        <v>148</v>
      </c>
      <c r="Q34" s="139">
        <v>620</v>
      </c>
      <c r="R34" s="109"/>
      <c r="S34" s="107" t="str">
        <f t="shared" si="5"/>
        <v/>
      </c>
      <c r="T34" s="16" t="s">
        <v>318</v>
      </c>
      <c r="U34" s="22"/>
      <c r="V34" s="188" t="s">
        <v>272</v>
      </c>
      <c r="W34" s="188"/>
      <c r="X34" s="188"/>
      <c r="Y34" s="189"/>
      <c r="Z34" s="147">
        <f>SUM(Z11:Z33)</f>
        <v>11720</v>
      </c>
      <c r="AA34" s="112"/>
      <c r="AB34" s="117">
        <f>SUM(AB11:AB33)</f>
        <v>0</v>
      </c>
      <c r="AC34" s="5"/>
      <c r="AD34" s="7">
        <v>560</v>
      </c>
      <c r="AE34" s="179" t="s">
        <v>145</v>
      </c>
      <c r="AF34" s="180"/>
      <c r="AG34" s="180"/>
      <c r="AH34" s="181"/>
      <c r="AI34" s="139">
        <v>660</v>
      </c>
      <c r="AJ34" s="109"/>
      <c r="AK34" s="107" t="str">
        <f t="shared" si="7"/>
        <v/>
      </c>
    </row>
    <row r="35" spans="1:37" s="29" customFormat="1" ht="12" customHeight="1" x14ac:dyDescent="0.2">
      <c r="A35" s="5" t="s">
        <v>159</v>
      </c>
      <c r="B35" s="7">
        <v>67</v>
      </c>
      <c r="C35" s="7" t="s">
        <v>160</v>
      </c>
      <c r="D35" s="139">
        <v>530</v>
      </c>
      <c r="E35" s="109"/>
      <c r="F35" s="106" t="str">
        <f t="shared" si="0"/>
        <v/>
      </c>
      <c r="G35" s="5"/>
      <c r="H35" s="7">
        <v>210</v>
      </c>
      <c r="I35" s="195" t="s">
        <v>143</v>
      </c>
      <c r="J35" s="196"/>
      <c r="K35" s="139">
        <v>500</v>
      </c>
      <c r="L35" s="109"/>
      <c r="M35" s="107" t="str">
        <f t="shared" si="6"/>
        <v/>
      </c>
      <c r="N35" s="73" t="s">
        <v>69</v>
      </c>
      <c r="O35" s="7">
        <v>370</v>
      </c>
      <c r="P35" s="74" t="s">
        <v>151</v>
      </c>
      <c r="Q35" s="139">
        <v>630</v>
      </c>
      <c r="R35" s="109"/>
      <c r="S35" s="107" t="str">
        <f t="shared" si="5"/>
        <v/>
      </c>
      <c r="T35" s="17"/>
      <c r="U35" s="17"/>
      <c r="V35" s="17"/>
      <c r="W35" s="17"/>
      <c r="X35" s="17"/>
      <c r="Y35" s="17"/>
      <c r="Z35" s="24"/>
      <c r="AA35" s="113"/>
      <c r="AB35" s="122"/>
      <c r="AC35" s="5" t="s">
        <v>29</v>
      </c>
      <c r="AD35" s="7">
        <v>561</v>
      </c>
      <c r="AE35" s="179" t="s">
        <v>149</v>
      </c>
      <c r="AF35" s="180"/>
      <c r="AG35" s="180"/>
      <c r="AH35" s="181"/>
      <c r="AI35" s="139">
        <v>780</v>
      </c>
      <c r="AJ35" s="109"/>
      <c r="AK35" s="107" t="str">
        <f t="shared" si="7"/>
        <v/>
      </c>
    </row>
    <row r="36" spans="1:37" s="29" customFormat="1" ht="12" customHeight="1" x14ac:dyDescent="0.2">
      <c r="A36" s="5"/>
      <c r="B36" s="7">
        <v>68</v>
      </c>
      <c r="C36" s="7" t="s">
        <v>164</v>
      </c>
      <c r="D36" s="139">
        <v>720</v>
      </c>
      <c r="E36" s="109"/>
      <c r="F36" s="106" t="str">
        <f t="shared" si="0"/>
        <v/>
      </c>
      <c r="G36" s="5"/>
      <c r="H36" s="7">
        <v>211</v>
      </c>
      <c r="I36" s="195" t="s">
        <v>147</v>
      </c>
      <c r="J36" s="196"/>
      <c r="K36" s="139">
        <v>610</v>
      </c>
      <c r="L36" s="109"/>
      <c r="M36" s="107" t="str">
        <f t="shared" si="6"/>
        <v/>
      </c>
      <c r="N36" s="73"/>
      <c r="O36" s="7">
        <v>371</v>
      </c>
      <c r="P36" s="74" t="s">
        <v>156</v>
      </c>
      <c r="Q36" s="139">
        <v>640</v>
      </c>
      <c r="R36" s="109"/>
      <c r="S36" s="107" t="str">
        <f t="shared" si="5"/>
        <v/>
      </c>
      <c r="T36" s="9"/>
      <c r="U36" s="19"/>
      <c r="V36" s="25" t="s">
        <v>138</v>
      </c>
      <c r="W36" s="25"/>
      <c r="X36" s="25"/>
      <c r="Y36" s="25"/>
      <c r="Z36" s="143">
        <f>D18+D43+D60+K25+K43+K74+Q15+Q49+Q65+Z34</f>
        <v>112660</v>
      </c>
      <c r="AA36" s="120"/>
      <c r="AB36" s="112">
        <f>F18+F43+F60+M25+M43+M74+S15+S49+S65+AB34</f>
        <v>0</v>
      </c>
      <c r="AC36" s="5"/>
      <c r="AD36" s="7">
        <v>562</v>
      </c>
      <c r="AE36" s="179" t="s">
        <v>153</v>
      </c>
      <c r="AF36" s="180"/>
      <c r="AG36" s="180"/>
      <c r="AH36" s="181"/>
      <c r="AI36" s="139">
        <v>300</v>
      </c>
      <c r="AJ36" s="109"/>
      <c r="AK36" s="107" t="str">
        <f t="shared" si="7"/>
        <v/>
      </c>
    </row>
    <row r="37" spans="1:37" s="29" customFormat="1" ht="12" customHeight="1" x14ac:dyDescent="0.2">
      <c r="A37" s="5"/>
      <c r="B37" s="7">
        <v>69</v>
      </c>
      <c r="C37" s="7" t="s">
        <v>167</v>
      </c>
      <c r="D37" s="139">
        <v>570</v>
      </c>
      <c r="E37" s="109"/>
      <c r="F37" s="106" t="str">
        <f t="shared" si="0"/>
        <v/>
      </c>
      <c r="G37" s="5"/>
      <c r="H37" s="7">
        <v>212</v>
      </c>
      <c r="I37" s="195" t="s">
        <v>150</v>
      </c>
      <c r="J37" s="196"/>
      <c r="K37" s="139">
        <v>570</v>
      </c>
      <c r="L37" s="109"/>
      <c r="M37" s="107" t="str">
        <f t="shared" si="6"/>
        <v/>
      </c>
      <c r="N37" s="73"/>
      <c r="O37" s="7">
        <v>372</v>
      </c>
      <c r="P37" s="7" t="s">
        <v>285</v>
      </c>
      <c r="Q37" s="81">
        <v>400</v>
      </c>
      <c r="R37" s="109"/>
      <c r="S37" s="107" t="str">
        <f t="shared" si="5"/>
        <v/>
      </c>
      <c r="T37" s="26"/>
      <c r="U37" s="17"/>
      <c r="V37" s="17"/>
      <c r="W37" s="17"/>
      <c r="X37" s="17"/>
      <c r="Y37" s="17"/>
      <c r="Z37" s="17"/>
      <c r="AA37" s="17"/>
      <c r="AB37" s="78"/>
      <c r="AC37" s="5" t="s">
        <v>152</v>
      </c>
      <c r="AD37" s="7">
        <v>563</v>
      </c>
      <c r="AE37" s="179" t="s">
        <v>158</v>
      </c>
      <c r="AF37" s="180"/>
      <c r="AG37" s="180"/>
      <c r="AH37" s="181"/>
      <c r="AI37" s="139">
        <v>610</v>
      </c>
      <c r="AJ37" s="109"/>
      <c r="AK37" s="107" t="str">
        <f t="shared" si="7"/>
        <v/>
      </c>
    </row>
    <row r="38" spans="1:37" s="29" customFormat="1" ht="12" customHeight="1" x14ac:dyDescent="0.2">
      <c r="A38" s="5"/>
      <c r="B38" s="7">
        <v>70</v>
      </c>
      <c r="C38" s="7" t="s">
        <v>171</v>
      </c>
      <c r="D38" s="139">
        <v>310</v>
      </c>
      <c r="E38" s="109"/>
      <c r="F38" s="106" t="str">
        <f t="shared" si="0"/>
        <v/>
      </c>
      <c r="G38" s="5"/>
      <c r="H38" s="7">
        <v>213</v>
      </c>
      <c r="I38" s="195" t="s">
        <v>155</v>
      </c>
      <c r="J38" s="196"/>
      <c r="K38" s="139">
        <v>620</v>
      </c>
      <c r="L38" s="109"/>
      <c r="M38" s="107" t="str">
        <f t="shared" si="6"/>
        <v/>
      </c>
      <c r="N38" s="73"/>
      <c r="O38" s="7">
        <v>373</v>
      </c>
      <c r="P38" s="74" t="s">
        <v>273</v>
      </c>
      <c r="Q38" s="139">
        <v>410</v>
      </c>
      <c r="R38" s="109"/>
      <c r="S38" s="107" t="str">
        <f t="shared" si="5"/>
        <v/>
      </c>
      <c r="T38" s="26" t="s">
        <v>279</v>
      </c>
      <c r="U38" s="17"/>
      <c r="V38" s="79"/>
      <c r="W38" s="79"/>
      <c r="X38" s="79"/>
      <c r="Y38" s="79"/>
      <c r="Z38" s="17"/>
      <c r="AA38" s="17"/>
      <c r="AB38" s="17"/>
      <c r="AC38" s="5" t="s">
        <v>157</v>
      </c>
      <c r="AD38" s="7">
        <v>564</v>
      </c>
      <c r="AE38" s="179" t="s">
        <v>163</v>
      </c>
      <c r="AF38" s="180"/>
      <c r="AG38" s="180"/>
      <c r="AH38" s="181"/>
      <c r="AI38" s="139">
        <v>580</v>
      </c>
      <c r="AJ38" s="109"/>
      <c r="AK38" s="107" t="str">
        <f t="shared" si="7"/>
        <v/>
      </c>
    </row>
    <row r="39" spans="1:37" s="29" customFormat="1" ht="12" customHeight="1" thickBot="1" x14ac:dyDescent="0.25">
      <c r="A39" s="5"/>
      <c r="B39" s="7">
        <v>71</v>
      </c>
      <c r="C39" s="7" t="s">
        <v>371</v>
      </c>
      <c r="D39" s="139">
        <v>230</v>
      </c>
      <c r="E39" s="109"/>
      <c r="F39" s="106" t="str">
        <f t="shared" si="0"/>
        <v/>
      </c>
      <c r="G39" s="5"/>
      <c r="H39" s="7">
        <v>214</v>
      </c>
      <c r="I39" s="195" t="s">
        <v>161</v>
      </c>
      <c r="J39" s="196"/>
      <c r="K39" s="139">
        <v>500</v>
      </c>
      <c r="L39" s="109"/>
      <c r="M39" s="107" t="str">
        <f t="shared" si="6"/>
        <v/>
      </c>
      <c r="N39" s="73"/>
      <c r="O39" s="7">
        <v>374</v>
      </c>
      <c r="P39" s="74" t="s">
        <v>422</v>
      </c>
      <c r="Q39" s="139">
        <v>1160</v>
      </c>
      <c r="R39" s="109"/>
      <c r="S39" s="107" t="str">
        <f t="shared" si="5"/>
        <v/>
      </c>
      <c r="T39" s="1"/>
      <c r="U39" s="2" t="s">
        <v>319</v>
      </c>
      <c r="V39" s="102" t="s">
        <v>320</v>
      </c>
      <c r="W39" s="3"/>
      <c r="X39" s="3"/>
      <c r="Y39" s="103"/>
      <c r="Z39" s="135" t="s">
        <v>2</v>
      </c>
      <c r="AA39" s="153"/>
      <c r="AB39" s="154" t="s">
        <v>355</v>
      </c>
      <c r="AC39" s="5" t="s">
        <v>162</v>
      </c>
      <c r="AD39" s="7">
        <v>565</v>
      </c>
      <c r="AE39" s="179" t="s">
        <v>166</v>
      </c>
      <c r="AF39" s="180"/>
      <c r="AG39" s="180"/>
      <c r="AH39" s="181"/>
      <c r="AI39" s="139">
        <v>800</v>
      </c>
      <c r="AJ39" s="109"/>
      <c r="AK39" s="107" t="str">
        <f t="shared" si="7"/>
        <v/>
      </c>
    </row>
    <row r="40" spans="1:37" s="29" customFormat="1" ht="12" customHeight="1" x14ac:dyDescent="0.2">
      <c r="A40" s="5"/>
      <c r="B40" s="13">
        <v>72</v>
      </c>
      <c r="C40" s="13" t="s">
        <v>177</v>
      </c>
      <c r="D40" s="145">
        <v>320</v>
      </c>
      <c r="E40" s="109"/>
      <c r="F40" s="106" t="str">
        <f t="shared" si="0"/>
        <v/>
      </c>
      <c r="G40" s="17"/>
      <c r="H40" s="7">
        <v>215</v>
      </c>
      <c r="I40" s="195" t="s">
        <v>165</v>
      </c>
      <c r="J40" s="196"/>
      <c r="K40" s="139">
        <v>550</v>
      </c>
      <c r="L40" s="109"/>
      <c r="M40" s="107" t="str">
        <f t="shared" si="6"/>
        <v/>
      </c>
      <c r="N40" s="17"/>
      <c r="O40" s="7">
        <v>375</v>
      </c>
      <c r="P40" s="74" t="s">
        <v>172</v>
      </c>
      <c r="Q40" s="139">
        <v>330</v>
      </c>
      <c r="R40" s="109"/>
      <c r="S40" s="107" t="str">
        <f t="shared" si="5"/>
        <v/>
      </c>
      <c r="T40" s="20"/>
      <c r="U40" s="80">
        <v>754</v>
      </c>
      <c r="V40" s="185" t="s">
        <v>253</v>
      </c>
      <c r="W40" s="186"/>
      <c r="X40" s="186"/>
      <c r="Y40" s="187"/>
      <c r="Z40" s="138">
        <v>520</v>
      </c>
      <c r="AA40" s="105"/>
      <c r="AB40" s="107" t="str">
        <f t="shared" ref="AB40:AB53" si="8">IF(AA40=1,+Z40,"")</f>
        <v/>
      </c>
      <c r="AC40" s="5" t="s">
        <v>69</v>
      </c>
      <c r="AD40" s="7">
        <v>566</v>
      </c>
      <c r="AE40" s="179" t="s">
        <v>170</v>
      </c>
      <c r="AF40" s="180"/>
      <c r="AG40" s="180"/>
      <c r="AH40" s="181"/>
      <c r="AI40" s="139">
        <v>570</v>
      </c>
      <c r="AJ40" s="109"/>
      <c r="AK40" s="107" t="str">
        <f t="shared" si="7"/>
        <v/>
      </c>
    </row>
    <row r="41" spans="1:37" s="29" customFormat="1" ht="12" customHeight="1" x14ac:dyDescent="0.2">
      <c r="A41" s="5"/>
      <c r="B41" s="13">
        <v>73</v>
      </c>
      <c r="C41" s="82" t="s">
        <v>182</v>
      </c>
      <c r="D41" s="145">
        <v>250</v>
      </c>
      <c r="E41" s="109"/>
      <c r="F41" s="106" t="str">
        <f t="shared" si="0"/>
        <v/>
      </c>
      <c r="G41" s="5"/>
      <c r="H41" s="13">
        <v>216</v>
      </c>
      <c r="I41" s="195" t="s">
        <v>168</v>
      </c>
      <c r="J41" s="196"/>
      <c r="K41" s="149">
        <v>530</v>
      </c>
      <c r="L41" s="109"/>
      <c r="M41" s="107" t="str">
        <f t="shared" si="6"/>
        <v/>
      </c>
      <c r="N41" s="73"/>
      <c r="O41" s="7">
        <v>376</v>
      </c>
      <c r="P41" s="74" t="s">
        <v>175</v>
      </c>
      <c r="Q41" s="139">
        <v>900</v>
      </c>
      <c r="R41" s="109"/>
      <c r="S41" s="107" t="str">
        <f t="shared" si="5"/>
        <v/>
      </c>
      <c r="T41" s="5" t="s">
        <v>255</v>
      </c>
      <c r="U41" s="81">
        <v>755</v>
      </c>
      <c r="V41" s="179" t="s">
        <v>286</v>
      </c>
      <c r="W41" s="180"/>
      <c r="X41" s="180"/>
      <c r="Y41" s="181"/>
      <c r="Z41" s="139">
        <v>730</v>
      </c>
      <c r="AA41" s="109"/>
      <c r="AB41" s="107" t="str">
        <f t="shared" si="8"/>
        <v/>
      </c>
      <c r="AC41" s="5"/>
      <c r="AD41" s="7">
        <v>567</v>
      </c>
      <c r="AE41" s="179" t="s">
        <v>173</v>
      </c>
      <c r="AF41" s="180"/>
      <c r="AG41" s="180"/>
      <c r="AH41" s="181"/>
      <c r="AI41" s="139">
        <v>550</v>
      </c>
      <c r="AJ41" s="109"/>
      <c r="AK41" s="107" t="str">
        <f t="shared" si="7"/>
        <v/>
      </c>
    </row>
    <row r="42" spans="1:37" s="29" customFormat="1" ht="12" customHeight="1" thickBot="1" x14ac:dyDescent="0.25">
      <c r="A42" s="14">
        <f>COUNT(F19:F42)</f>
        <v>0</v>
      </c>
      <c r="B42" s="68">
        <v>74</v>
      </c>
      <c r="C42" s="83" t="s">
        <v>185</v>
      </c>
      <c r="D42" s="150">
        <v>230</v>
      </c>
      <c r="E42" s="110"/>
      <c r="F42" s="106" t="str">
        <f t="shared" si="0"/>
        <v/>
      </c>
      <c r="G42" s="14">
        <f>COUNT(M26:M42)</f>
        <v>0</v>
      </c>
      <c r="H42" s="68">
        <v>217</v>
      </c>
      <c r="I42" s="276" t="s">
        <v>366</v>
      </c>
      <c r="J42" s="277"/>
      <c r="K42" s="84">
        <v>400</v>
      </c>
      <c r="L42" s="110"/>
      <c r="M42" s="107" t="str">
        <f t="shared" si="6"/>
        <v/>
      </c>
      <c r="N42" s="73"/>
      <c r="O42" s="7">
        <v>377</v>
      </c>
      <c r="P42" s="82" t="s">
        <v>179</v>
      </c>
      <c r="Q42" s="145">
        <v>250</v>
      </c>
      <c r="R42" s="109"/>
      <c r="S42" s="107" t="str">
        <f t="shared" si="5"/>
        <v/>
      </c>
      <c r="T42" s="5" t="s">
        <v>256</v>
      </c>
      <c r="U42" s="81">
        <v>756</v>
      </c>
      <c r="V42" s="179" t="s">
        <v>180</v>
      </c>
      <c r="W42" s="180"/>
      <c r="X42" s="180"/>
      <c r="Y42" s="181"/>
      <c r="Z42" s="139">
        <v>1260</v>
      </c>
      <c r="AA42" s="109"/>
      <c r="AB42" s="107" t="str">
        <f t="shared" si="8"/>
        <v/>
      </c>
      <c r="AC42" s="5"/>
      <c r="AD42" s="7">
        <v>568</v>
      </c>
      <c r="AE42" s="179" t="s">
        <v>176</v>
      </c>
      <c r="AF42" s="180"/>
      <c r="AG42" s="180"/>
      <c r="AH42" s="181"/>
      <c r="AI42" s="139">
        <v>700</v>
      </c>
      <c r="AJ42" s="109"/>
      <c r="AK42" s="107" t="str">
        <f t="shared" si="7"/>
        <v/>
      </c>
    </row>
    <row r="43" spans="1:37" s="29" customFormat="1" ht="12" customHeight="1" thickBot="1" x14ac:dyDescent="0.25">
      <c r="A43" s="16" t="s">
        <v>306</v>
      </c>
      <c r="B43" s="23"/>
      <c r="C43" s="28" t="s">
        <v>272</v>
      </c>
      <c r="D43" s="71">
        <f>SUM(D19:D42)</f>
        <v>12540</v>
      </c>
      <c r="E43" s="123"/>
      <c r="F43" s="124">
        <f>SUM(F19:F42)</f>
        <v>0</v>
      </c>
      <c r="G43" s="32" t="s">
        <v>291</v>
      </c>
      <c r="H43" s="27"/>
      <c r="I43" s="75"/>
      <c r="J43" s="76" t="s">
        <v>272</v>
      </c>
      <c r="K43" s="62">
        <f>SUM(K26:K42)</f>
        <v>9420</v>
      </c>
      <c r="L43" s="125"/>
      <c r="M43" s="126">
        <f>SUM(M26:M42)</f>
        <v>0</v>
      </c>
      <c r="N43" s="73"/>
      <c r="O43" s="7">
        <v>378</v>
      </c>
      <c r="P43" s="81" t="s">
        <v>274</v>
      </c>
      <c r="Q43" s="64">
        <v>640</v>
      </c>
      <c r="R43" s="109"/>
      <c r="S43" s="107" t="str">
        <f t="shared" si="5"/>
        <v/>
      </c>
      <c r="T43" s="5" t="s">
        <v>257</v>
      </c>
      <c r="U43" s="81">
        <v>757</v>
      </c>
      <c r="V43" s="179" t="s">
        <v>183</v>
      </c>
      <c r="W43" s="180"/>
      <c r="X43" s="180"/>
      <c r="Y43" s="181"/>
      <c r="Z43" s="139">
        <v>670</v>
      </c>
      <c r="AA43" s="109"/>
      <c r="AB43" s="107" t="str">
        <f t="shared" si="8"/>
        <v/>
      </c>
      <c r="AC43" s="5"/>
      <c r="AD43" s="13">
        <v>569</v>
      </c>
      <c r="AE43" s="179" t="s">
        <v>181</v>
      </c>
      <c r="AF43" s="180"/>
      <c r="AG43" s="180"/>
      <c r="AH43" s="181"/>
      <c r="AI43" s="145">
        <v>480</v>
      </c>
      <c r="AJ43" s="109"/>
      <c r="AK43" s="107" t="str">
        <f t="shared" si="7"/>
        <v/>
      </c>
    </row>
    <row r="44" spans="1:37" s="29" customFormat="1" ht="12" customHeight="1" x14ac:dyDescent="0.2">
      <c r="A44" s="20"/>
      <c r="B44" s="6">
        <v>101</v>
      </c>
      <c r="C44" s="6" t="s">
        <v>243</v>
      </c>
      <c r="D44" s="144">
        <v>340</v>
      </c>
      <c r="E44" s="105"/>
      <c r="F44" s="106" t="str">
        <f t="shared" si="0"/>
        <v/>
      </c>
      <c r="G44" s="5"/>
      <c r="H44" s="77">
        <v>253</v>
      </c>
      <c r="I44" s="193" t="s">
        <v>174</v>
      </c>
      <c r="J44" s="194"/>
      <c r="K44" s="138">
        <v>690</v>
      </c>
      <c r="L44" s="105"/>
      <c r="M44" s="107" t="str">
        <f t="shared" ref="M44:M73" si="9">IF(L44=1,+K44,"")</f>
        <v/>
      </c>
      <c r="N44" s="73"/>
      <c r="O44" s="7">
        <v>379</v>
      </c>
      <c r="P44" s="81" t="s">
        <v>331</v>
      </c>
      <c r="Q44" s="64">
        <v>330</v>
      </c>
      <c r="R44" s="109"/>
      <c r="S44" s="107" t="str">
        <f t="shared" si="5"/>
        <v/>
      </c>
      <c r="T44" s="5" t="s">
        <v>258</v>
      </c>
      <c r="U44" s="81">
        <v>758</v>
      </c>
      <c r="V44" s="179" t="s">
        <v>186</v>
      </c>
      <c r="W44" s="180"/>
      <c r="X44" s="180"/>
      <c r="Y44" s="181"/>
      <c r="Z44" s="139">
        <v>520</v>
      </c>
      <c r="AA44" s="109"/>
      <c r="AB44" s="107" t="str">
        <f t="shared" si="8"/>
        <v/>
      </c>
      <c r="AC44" s="17"/>
      <c r="AD44" s="13">
        <v>570</v>
      </c>
      <c r="AE44" s="179" t="s">
        <v>184</v>
      </c>
      <c r="AF44" s="180"/>
      <c r="AG44" s="180"/>
      <c r="AH44" s="181"/>
      <c r="AI44" s="145">
        <v>510</v>
      </c>
      <c r="AJ44" s="109"/>
      <c r="AK44" s="107" t="str">
        <f t="shared" si="7"/>
        <v/>
      </c>
    </row>
    <row r="45" spans="1:37" s="29" customFormat="1" ht="12" customHeight="1" x14ac:dyDescent="0.2">
      <c r="A45" s="5"/>
      <c r="B45" s="7">
        <v>102</v>
      </c>
      <c r="C45" s="7" t="s">
        <v>191</v>
      </c>
      <c r="D45" s="139">
        <v>470</v>
      </c>
      <c r="E45" s="109"/>
      <c r="F45" s="106" t="str">
        <f t="shared" si="0"/>
        <v/>
      </c>
      <c r="G45" s="5"/>
      <c r="H45" s="7">
        <v>254</v>
      </c>
      <c r="I45" s="195" t="s">
        <v>178</v>
      </c>
      <c r="J45" s="196"/>
      <c r="K45" s="139">
        <v>640</v>
      </c>
      <c r="L45" s="109"/>
      <c r="M45" s="107" t="str">
        <f t="shared" si="9"/>
        <v/>
      </c>
      <c r="N45" s="73"/>
      <c r="O45" s="7">
        <v>380</v>
      </c>
      <c r="P45" s="81" t="s">
        <v>332</v>
      </c>
      <c r="Q45" s="64">
        <v>380</v>
      </c>
      <c r="R45" s="109"/>
      <c r="S45" s="107" t="str">
        <f t="shared" si="5"/>
        <v/>
      </c>
      <c r="T45" s="5"/>
      <c r="U45" s="81">
        <v>759</v>
      </c>
      <c r="V45" s="179" t="s">
        <v>254</v>
      </c>
      <c r="W45" s="180"/>
      <c r="X45" s="180"/>
      <c r="Y45" s="181"/>
      <c r="Z45" s="64">
        <v>600</v>
      </c>
      <c r="AA45" s="109"/>
      <c r="AB45" s="107" t="str">
        <f t="shared" si="8"/>
        <v/>
      </c>
      <c r="AC45" s="21"/>
      <c r="AD45" s="13">
        <v>571</v>
      </c>
      <c r="AE45" s="179" t="s">
        <v>247</v>
      </c>
      <c r="AF45" s="180"/>
      <c r="AG45" s="180"/>
      <c r="AH45" s="181"/>
      <c r="AI45" s="145">
        <v>490</v>
      </c>
      <c r="AJ45" s="109"/>
      <c r="AK45" s="107" t="str">
        <f t="shared" si="7"/>
        <v/>
      </c>
    </row>
    <row r="46" spans="1:37" s="29" customFormat="1" ht="12" customHeight="1" thickBot="1" x14ac:dyDescent="0.25">
      <c r="A46" s="5" t="s">
        <v>14</v>
      </c>
      <c r="B46" s="7">
        <v>103</v>
      </c>
      <c r="C46" s="7" t="s">
        <v>196</v>
      </c>
      <c r="D46" s="139">
        <v>540</v>
      </c>
      <c r="E46" s="109"/>
      <c r="F46" s="106" t="str">
        <f t="shared" si="0"/>
        <v/>
      </c>
      <c r="G46" s="5"/>
      <c r="H46" s="7">
        <v>255</v>
      </c>
      <c r="I46" s="195" t="s">
        <v>399</v>
      </c>
      <c r="J46" s="196"/>
      <c r="K46" s="139">
        <v>830</v>
      </c>
      <c r="L46" s="109"/>
      <c r="M46" s="107" t="str">
        <f t="shared" si="9"/>
        <v/>
      </c>
      <c r="N46" s="73"/>
      <c r="O46" s="7">
        <v>381</v>
      </c>
      <c r="P46" s="81" t="s">
        <v>340</v>
      </c>
      <c r="Q46" s="64">
        <v>200</v>
      </c>
      <c r="R46" s="109"/>
      <c r="S46" s="107" t="str">
        <f t="shared" si="5"/>
        <v/>
      </c>
      <c r="T46" s="21"/>
      <c r="U46" s="85">
        <v>760</v>
      </c>
      <c r="V46" s="179" t="s">
        <v>264</v>
      </c>
      <c r="W46" s="180"/>
      <c r="X46" s="180"/>
      <c r="Y46" s="181"/>
      <c r="Z46" s="149">
        <v>440</v>
      </c>
      <c r="AA46" s="109"/>
      <c r="AB46" s="107" t="str">
        <f t="shared" si="8"/>
        <v/>
      </c>
      <c r="AC46" s="21">
        <f>COUNT(AK27:AK46)</f>
        <v>0</v>
      </c>
      <c r="AD46" s="82">
        <v>572</v>
      </c>
      <c r="AE46" s="182" t="s">
        <v>263</v>
      </c>
      <c r="AF46" s="183"/>
      <c r="AG46" s="183"/>
      <c r="AH46" s="184"/>
      <c r="AI46" s="63">
        <v>440</v>
      </c>
      <c r="AJ46" s="110"/>
      <c r="AK46" s="107" t="str">
        <f t="shared" si="7"/>
        <v/>
      </c>
    </row>
    <row r="47" spans="1:37" s="29" customFormat="1" ht="12" customHeight="1" thickBot="1" x14ac:dyDescent="0.25">
      <c r="A47" s="5" t="s">
        <v>19</v>
      </c>
      <c r="B47" s="7">
        <v>104</v>
      </c>
      <c r="C47" s="7" t="s">
        <v>200</v>
      </c>
      <c r="D47" s="139">
        <v>520</v>
      </c>
      <c r="E47" s="109"/>
      <c r="F47" s="106" t="str">
        <f t="shared" si="0"/>
        <v/>
      </c>
      <c r="G47" s="5" t="s">
        <v>187</v>
      </c>
      <c r="H47" s="7">
        <v>256</v>
      </c>
      <c r="I47" s="195" t="s">
        <v>293</v>
      </c>
      <c r="J47" s="196"/>
      <c r="K47" s="139">
        <v>280</v>
      </c>
      <c r="L47" s="109"/>
      <c r="M47" s="107" t="str">
        <f t="shared" si="9"/>
        <v/>
      </c>
      <c r="N47" s="73"/>
      <c r="O47" s="7">
        <v>382</v>
      </c>
      <c r="P47" s="81" t="s">
        <v>359</v>
      </c>
      <c r="Q47" s="64">
        <v>200</v>
      </c>
      <c r="R47" s="109"/>
      <c r="S47" s="107" t="str">
        <f t="shared" si="5"/>
        <v/>
      </c>
      <c r="T47" s="21"/>
      <c r="U47" s="81">
        <v>761</v>
      </c>
      <c r="V47" s="179" t="s">
        <v>265</v>
      </c>
      <c r="W47" s="180"/>
      <c r="X47" s="180"/>
      <c r="Y47" s="181"/>
      <c r="Z47" s="139">
        <v>300</v>
      </c>
      <c r="AA47" s="109"/>
      <c r="AB47" s="107" t="str">
        <f t="shared" si="8"/>
        <v/>
      </c>
      <c r="AC47" s="5" t="s">
        <v>295</v>
      </c>
      <c r="AD47" s="22"/>
      <c r="AE47" s="31" t="s">
        <v>272</v>
      </c>
      <c r="AF47" s="31"/>
      <c r="AG47" s="31"/>
      <c r="AH47" s="100"/>
      <c r="AI47" s="62">
        <f>SUM(AI27:AI46)</f>
        <v>10780</v>
      </c>
      <c r="AJ47" s="115"/>
      <c r="AK47" s="117">
        <f>SUM(AK27:AK46)</f>
        <v>0</v>
      </c>
    </row>
    <row r="48" spans="1:37" s="29" customFormat="1" ht="12" customHeight="1" thickBot="1" x14ac:dyDescent="0.25">
      <c r="A48" s="5" t="s">
        <v>159</v>
      </c>
      <c r="B48" s="7">
        <v>105</v>
      </c>
      <c r="C48" s="7" t="s">
        <v>361</v>
      </c>
      <c r="D48" s="139">
        <v>510</v>
      </c>
      <c r="E48" s="109"/>
      <c r="F48" s="106" t="str">
        <f t="shared" si="0"/>
        <v/>
      </c>
      <c r="G48" s="5" t="s">
        <v>21</v>
      </c>
      <c r="H48" s="7">
        <v>257</v>
      </c>
      <c r="I48" s="195" t="s">
        <v>188</v>
      </c>
      <c r="J48" s="196"/>
      <c r="K48" s="139">
        <v>610</v>
      </c>
      <c r="L48" s="109"/>
      <c r="M48" s="107" t="str">
        <f t="shared" si="9"/>
        <v/>
      </c>
      <c r="N48" s="14">
        <f>COUNT(S16:S48)</f>
        <v>0</v>
      </c>
      <c r="O48" s="21">
        <v>383</v>
      </c>
      <c r="P48" s="17" t="s">
        <v>356</v>
      </c>
      <c r="Q48" s="26">
        <v>360</v>
      </c>
      <c r="R48" s="110"/>
      <c r="S48" s="107" t="str">
        <f t="shared" si="5"/>
        <v/>
      </c>
      <c r="T48" s="21"/>
      <c r="U48" s="85">
        <v>762</v>
      </c>
      <c r="V48" s="179" t="s">
        <v>271</v>
      </c>
      <c r="W48" s="180"/>
      <c r="X48" s="180"/>
      <c r="Y48" s="181"/>
      <c r="Z48" s="149">
        <v>1130</v>
      </c>
      <c r="AA48" s="109"/>
      <c r="AB48" s="107" t="str">
        <f t="shared" si="8"/>
        <v/>
      </c>
      <c r="AC48" s="20"/>
      <c r="AD48" s="21">
        <v>601</v>
      </c>
      <c r="AE48" s="185" t="s">
        <v>189</v>
      </c>
      <c r="AF48" s="186"/>
      <c r="AG48" s="186"/>
      <c r="AH48" s="187"/>
      <c r="AI48" s="149">
        <v>520</v>
      </c>
      <c r="AJ48" s="105"/>
      <c r="AK48" s="107" t="str">
        <f t="shared" ref="AK48:AK71" si="10">IF(AJ48=1,+AI48,"")</f>
        <v/>
      </c>
    </row>
    <row r="49" spans="1:37" s="29" customFormat="1" ht="12" customHeight="1" thickBot="1" x14ac:dyDescent="0.25">
      <c r="A49" s="21"/>
      <c r="B49" s="7">
        <v>106</v>
      </c>
      <c r="C49" s="7" t="s">
        <v>372</v>
      </c>
      <c r="D49" s="139">
        <v>530</v>
      </c>
      <c r="E49" s="109"/>
      <c r="F49" s="106" t="str">
        <f t="shared" si="0"/>
        <v/>
      </c>
      <c r="G49" s="5" t="s">
        <v>192</v>
      </c>
      <c r="H49" s="7">
        <v>258</v>
      </c>
      <c r="I49" s="195" t="s">
        <v>307</v>
      </c>
      <c r="J49" s="196"/>
      <c r="K49" s="139">
        <v>400</v>
      </c>
      <c r="L49" s="109"/>
      <c r="M49" s="107" t="str">
        <f t="shared" si="9"/>
        <v/>
      </c>
      <c r="N49" s="16" t="s">
        <v>292</v>
      </c>
      <c r="O49" s="22"/>
      <c r="P49" s="31" t="s">
        <v>272</v>
      </c>
      <c r="Q49" s="62">
        <f>SUM(Q16:Q48)</f>
        <v>18070</v>
      </c>
      <c r="R49" s="127"/>
      <c r="S49" s="124">
        <f>SUM(S16:S48)</f>
        <v>0</v>
      </c>
      <c r="T49" s="21"/>
      <c r="U49" s="64">
        <v>763</v>
      </c>
      <c r="V49" s="179" t="s">
        <v>287</v>
      </c>
      <c r="W49" s="180"/>
      <c r="X49" s="180"/>
      <c r="Y49" s="181"/>
      <c r="Z49" s="64">
        <v>850</v>
      </c>
      <c r="AA49" s="109"/>
      <c r="AB49" s="107" t="str">
        <f t="shared" si="8"/>
        <v/>
      </c>
      <c r="AC49" s="5"/>
      <c r="AD49" s="7">
        <v>602</v>
      </c>
      <c r="AE49" s="179" t="s">
        <v>190</v>
      </c>
      <c r="AF49" s="180"/>
      <c r="AG49" s="180"/>
      <c r="AH49" s="181"/>
      <c r="AI49" s="139">
        <v>770</v>
      </c>
      <c r="AJ49" s="109"/>
      <c r="AK49" s="107" t="str">
        <f t="shared" si="10"/>
        <v/>
      </c>
    </row>
    <row r="50" spans="1:37" s="29" customFormat="1" ht="12" customHeight="1" x14ac:dyDescent="0.2">
      <c r="A50" s="5"/>
      <c r="B50" s="7">
        <v>107</v>
      </c>
      <c r="C50" s="7" t="s">
        <v>373</v>
      </c>
      <c r="D50" s="139">
        <v>400</v>
      </c>
      <c r="E50" s="109"/>
      <c r="F50" s="106" t="str">
        <f t="shared" si="0"/>
        <v/>
      </c>
      <c r="G50" s="5"/>
      <c r="H50" s="7">
        <v>259</v>
      </c>
      <c r="I50" s="195" t="s">
        <v>193</v>
      </c>
      <c r="J50" s="196"/>
      <c r="K50" s="139">
        <v>530</v>
      </c>
      <c r="L50" s="109"/>
      <c r="M50" s="107" t="str">
        <f t="shared" si="9"/>
        <v/>
      </c>
      <c r="N50" s="20"/>
      <c r="O50" s="77">
        <v>401</v>
      </c>
      <c r="P50" s="77" t="s">
        <v>294</v>
      </c>
      <c r="Q50" s="138">
        <v>290</v>
      </c>
      <c r="R50" s="105"/>
      <c r="S50" s="106" t="str">
        <f t="shared" ref="S50:S63" si="11">IF(R50=1,+Q50,"")</f>
        <v/>
      </c>
      <c r="T50" s="21"/>
      <c r="U50" s="7">
        <v>764</v>
      </c>
      <c r="V50" s="179" t="s">
        <v>288</v>
      </c>
      <c r="W50" s="180"/>
      <c r="X50" s="180"/>
      <c r="Y50" s="181"/>
      <c r="Z50" s="64">
        <v>670</v>
      </c>
      <c r="AA50" s="109"/>
      <c r="AB50" s="107" t="str">
        <f t="shared" si="8"/>
        <v/>
      </c>
      <c r="AC50" s="5"/>
      <c r="AD50" s="7">
        <v>603</v>
      </c>
      <c r="AE50" s="179" t="s">
        <v>195</v>
      </c>
      <c r="AF50" s="180"/>
      <c r="AG50" s="180"/>
      <c r="AH50" s="181"/>
      <c r="AI50" s="139">
        <v>380</v>
      </c>
      <c r="AJ50" s="109"/>
      <c r="AK50" s="107" t="str">
        <f t="shared" si="10"/>
        <v/>
      </c>
    </row>
    <row r="51" spans="1:37" s="29" customFormat="1" ht="12" customHeight="1" x14ac:dyDescent="0.2">
      <c r="A51" s="5" t="s">
        <v>29</v>
      </c>
      <c r="B51" s="7">
        <v>108</v>
      </c>
      <c r="C51" s="7" t="s">
        <v>203</v>
      </c>
      <c r="D51" s="64">
        <v>690</v>
      </c>
      <c r="E51" s="109"/>
      <c r="F51" s="106" t="str">
        <f t="shared" si="0"/>
        <v/>
      </c>
      <c r="G51" s="5" t="s">
        <v>29</v>
      </c>
      <c r="H51" s="7">
        <v>260</v>
      </c>
      <c r="I51" s="195" t="s">
        <v>197</v>
      </c>
      <c r="J51" s="196"/>
      <c r="K51" s="139">
        <v>560</v>
      </c>
      <c r="L51" s="109"/>
      <c r="M51" s="107" t="str">
        <f t="shared" si="9"/>
        <v/>
      </c>
      <c r="N51" s="5"/>
      <c r="O51" s="7">
        <v>402</v>
      </c>
      <c r="P51" s="7" t="s">
        <v>329</v>
      </c>
      <c r="Q51" s="139">
        <v>320</v>
      </c>
      <c r="R51" s="109"/>
      <c r="S51" s="106" t="str">
        <f t="shared" si="11"/>
        <v/>
      </c>
      <c r="T51" s="21"/>
      <c r="U51" s="7">
        <v>765</v>
      </c>
      <c r="V51" s="179" t="s">
        <v>349</v>
      </c>
      <c r="W51" s="180"/>
      <c r="X51" s="180"/>
      <c r="Y51" s="181"/>
      <c r="Z51" s="64">
        <v>530</v>
      </c>
      <c r="AA51" s="109"/>
      <c r="AB51" s="107" t="str">
        <f t="shared" si="8"/>
        <v/>
      </c>
      <c r="AC51" s="5"/>
      <c r="AD51" s="7">
        <v>604</v>
      </c>
      <c r="AE51" s="179" t="s">
        <v>199</v>
      </c>
      <c r="AF51" s="180"/>
      <c r="AG51" s="180"/>
      <c r="AH51" s="181"/>
      <c r="AI51" s="139">
        <v>380</v>
      </c>
      <c r="AJ51" s="109"/>
      <c r="AK51" s="107" t="str">
        <f t="shared" si="10"/>
        <v/>
      </c>
    </row>
    <row r="52" spans="1:37" s="29" customFormat="1" ht="12" customHeight="1" x14ac:dyDescent="0.2">
      <c r="A52" s="5"/>
      <c r="B52" s="7">
        <v>109</v>
      </c>
      <c r="C52" s="7" t="s">
        <v>206</v>
      </c>
      <c r="D52" s="139">
        <v>500</v>
      </c>
      <c r="E52" s="109"/>
      <c r="F52" s="106" t="str">
        <f t="shared" si="0"/>
        <v/>
      </c>
      <c r="G52" s="5"/>
      <c r="H52" s="7">
        <v>261</v>
      </c>
      <c r="I52" s="195" t="s">
        <v>296</v>
      </c>
      <c r="J52" s="196"/>
      <c r="K52" s="139">
        <v>360</v>
      </c>
      <c r="L52" s="109"/>
      <c r="M52" s="107" t="str">
        <f t="shared" si="9"/>
        <v/>
      </c>
      <c r="N52" s="5"/>
      <c r="O52" s="7">
        <v>403</v>
      </c>
      <c r="P52" s="7" t="s">
        <v>194</v>
      </c>
      <c r="Q52" s="139">
        <v>200</v>
      </c>
      <c r="R52" s="109"/>
      <c r="S52" s="106" t="str">
        <f t="shared" si="11"/>
        <v/>
      </c>
      <c r="U52" s="7">
        <v>766</v>
      </c>
      <c r="V52" s="179" t="s">
        <v>350</v>
      </c>
      <c r="W52" s="180"/>
      <c r="X52" s="180"/>
      <c r="Y52" s="181"/>
      <c r="Z52" s="64">
        <v>670</v>
      </c>
      <c r="AA52" s="109"/>
      <c r="AB52" s="107" t="str">
        <f t="shared" si="8"/>
        <v/>
      </c>
      <c r="AC52" s="5" t="s">
        <v>128</v>
      </c>
      <c r="AD52" s="21">
        <v>605</v>
      </c>
      <c r="AE52" s="179" t="s">
        <v>202</v>
      </c>
      <c r="AF52" s="180"/>
      <c r="AG52" s="180"/>
      <c r="AH52" s="181"/>
      <c r="AI52" s="149">
        <v>470</v>
      </c>
      <c r="AJ52" s="109"/>
      <c r="AK52" s="107" t="str">
        <f t="shared" si="10"/>
        <v/>
      </c>
    </row>
    <row r="53" spans="1:37" s="29" customFormat="1" ht="12" customHeight="1" thickBot="1" x14ac:dyDescent="0.25">
      <c r="A53" s="21"/>
      <c r="B53" s="7">
        <v>110</v>
      </c>
      <c r="C53" s="7" t="s">
        <v>360</v>
      </c>
      <c r="D53" s="139">
        <v>580</v>
      </c>
      <c r="E53" s="109"/>
      <c r="F53" s="106" t="str">
        <f t="shared" si="0"/>
        <v/>
      </c>
      <c r="G53" s="5" t="s">
        <v>207</v>
      </c>
      <c r="H53" s="7">
        <v>262</v>
      </c>
      <c r="I53" s="195" t="s">
        <v>204</v>
      </c>
      <c r="J53" s="196"/>
      <c r="K53" s="139">
        <v>450</v>
      </c>
      <c r="L53" s="109"/>
      <c r="M53" s="107" t="str">
        <f t="shared" si="9"/>
        <v/>
      </c>
      <c r="N53" s="5"/>
      <c r="O53" s="7">
        <v>404</v>
      </c>
      <c r="P53" s="7" t="s">
        <v>198</v>
      </c>
      <c r="Q53" s="139">
        <v>570</v>
      </c>
      <c r="R53" s="109"/>
      <c r="S53" s="106" t="str">
        <f t="shared" si="11"/>
        <v/>
      </c>
      <c r="T53" s="21">
        <f>COUNT(AB40:AB53)</f>
        <v>0</v>
      </c>
      <c r="U53" s="26">
        <v>767</v>
      </c>
      <c r="V53" s="182" t="s">
        <v>362</v>
      </c>
      <c r="W53" s="183"/>
      <c r="X53" s="183"/>
      <c r="Y53" s="184"/>
      <c r="Z53" s="26">
        <v>700</v>
      </c>
      <c r="AA53" s="110"/>
      <c r="AB53" s="107" t="str">
        <f t="shared" si="8"/>
        <v/>
      </c>
      <c r="AC53" s="5" t="s">
        <v>133</v>
      </c>
      <c r="AD53" s="7">
        <v>606</v>
      </c>
      <c r="AE53" s="179" t="s">
        <v>345</v>
      </c>
      <c r="AF53" s="180"/>
      <c r="AG53" s="180"/>
      <c r="AH53" s="181"/>
      <c r="AI53" s="139">
        <v>350</v>
      </c>
      <c r="AJ53" s="109"/>
      <c r="AK53" s="107" t="str">
        <f t="shared" si="10"/>
        <v/>
      </c>
    </row>
    <row r="54" spans="1:37" s="29" customFormat="1" ht="12" customHeight="1" thickBot="1" x14ac:dyDescent="0.25">
      <c r="A54" s="5" t="s">
        <v>220</v>
      </c>
      <c r="B54" s="7">
        <v>113</v>
      </c>
      <c r="C54" s="7" t="s">
        <v>210</v>
      </c>
      <c r="D54" s="139">
        <v>710</v>
      </c>
      <c r="E54" s="109"/>
      <c r="F54" s="106" t="str">
        <f t="shared" si="0"/>
        <v/>
      </c>
      <c r="G54" s="5" t="s">
        <v>211</v>
      </c>
      <c r="H54" s="7">
        <v>263</v>
      </c>
      <c r="I54" s="195" t="s">
        <v>208</v>
      </c>
      <c r="J54" s="196"/>
      <c r="K54" s="139">
        <v>360</v>
      </c>
      <c r="L54" s="109"/>
      <c r="M54" s="107" t="str">
        <f t="shared" si="9"/>
        <v/>
      </c>
      <c r="N54" s="17"/>
      <c r="O54" s="7">
        <v>405</v>
      </c>
      <c r="P54" s="7" t="s">
        <v>201</v>
      </c>
      <c r="Q54" s="139">
        <v>330</v>
      </c>
      <c r="R54" s="109"/>
      <c r="S54" s="106" t="str">
        <f t="shared" si="11"/>
        <v/>
      </c>
      <c r="T54" s="16" t="s">
        <v>351</v>
      </c>
      <c r="U54" s="101"/>
      <c r="V54" s="188" t="s">
        <v>497</v>
      </c>
      <c r="W54" s="188"/>
      <c r="X54" s="188"/>
      <c r="Y54" s="189"/>
      <c r="Z54" s="62">
        <f>SUM(Z40:Z53)</f>
        <v>9590</v>
      </c>
      <c r="AA54" s="127"/>
      <c r="AB54" s="124">
        <f>SUM(AB40:AB53)</f>
        <v>0</v>
      </c>
      <c r="AC54" s="15" t="s">
        <v>342</v>
      </c>
      <c r="AD54" s="7">
        <v>607</v>
      </c>
      <c r="AE54" s="179" t="s">
        <v>346</v>
      </c>
      <c r="AF54" s="180"/>
      <c r="AG54" s="180"/>
      <c r="AH54" s="181"/>
      <c r="AI54" s="139">
        <v>300</v>
      </c>
      <c r="AJ54" s="109"/>
      <c r="AK54" s="107" t="str">
        <f t="shared" si="10"/>
        <v/>
      </c>
    </row>
    <row r="55" spans="1:37" s="29" customFormat="1" ht="12" customHeight="1" x14ac:dyDescent="0.2">
      <c r="A55" s="5" t="s">
        <v>224</v>
      </c>
      <c r="B55" s="7">
        <v>115</v>
      </c>
      <c r="C55" s="7" t="s">
        <v>214</v>
      </c>
      <c r="D55" s="139">
        <v>350</v>
      </c>
      <c r="E55" s="109"/>
      <c r="F55" s="106" t="str">
        <f t="shared" si="0"/>
        <v/>
      </c>
      <c r="G55" s="5" t="s">
        <v>215</v>
      </c>
      <c r="H55" s="7">
        <v>264</v>
      </c>
      <c r="I55" s="195" t="s">
        <v>212</v>
      </c>
      <c r="J55" s="196"/>
      <c r="K55" s="139">
        <v>500</v>
      </c>
      <c r="L55" s="109"/>
      <c r="M55" s="107" t="str">
        <f t="shared" si="9"/>
        <v/>
      </c>
      <c r="N55" s="5" t="s">
        <v>115</v>
      </c>
      <c r="O55" s="7">
        <v>406</v>
      </c>
      <c r="P55" s="7" t="s">
        <v>205</v>
      </c>
      <c r="Q55" s="139">
        <v>580</v>
      </c>
      <c r="R55" s="109"/>
      <c r="S55" s="106" t="str">
        <f t="shared" si="11"/>
        <v/>
      </c>
      <c r="T55" s="24"/>
      <c r="U55" s="77">
        <v>851</v>
      </c>
      <c r="V55" s="185" t="s">
        <v>367</v>
      </c>
      <c r="W55" s="186"/>
      <c r="X55" s="186"/>
      <c r="Y55" s="187"/>
      <c r="Z55" s="86">
        <v>640</v>
      </c>
      <c r="AA55" s="105"/>
      <c r="AB55" s="106" t="str">
        <f t="shared" ref="AB55:AB63" si="12">IF(AA55=1,+Z55,"")</f>
        <v/>
      </c>
      <c r="AC55" s="5"/>
      <c r="AD55" s="21">
        <v>608</v>
      </c>
      <c r="AE55" s="179" t="s">
        <v>268</v>
      </c>
      <c r="AF55" s="180"/>
      <c r="AG55" s="180"/>
      <c r="AH55" s="181"/>
      <c r="AI55" s="149">
        <v>200</v>
      </c>
      <c r="AJ55" s="109"/>
      <c r="AK55" s="107" t="str">
        <f t="shared" si="10"/>
        <v/>
      </c>
    </row>
    <row r="56" spans="1:37" s="29" customFormat="1" ht="12" customHeight="1" x14ac:dyDescent="0.2">
      <c r="A56" s="21">
        <f>COUNT(F44:F59)</f>
        <v>0</v>
      </c>
      <c r="B56" s="7">
        <v>116</v>
      </c>
      <c r="C56" s="7" t="s">
        <v>216</v>
      </c>
      <c r="D56" s="139">
        <v>430</v>
      </c>
      <c r="E56" s="109"/>
      <c r="F56" s="106" t="str">
        <f t="shared" si="0"/>
        <v/>
      </c>
      <c r="G56" s="5" t="s">
        <v>217</v>
      </c>
      <c r="H56" s="7">
        <v>265</v>
      </c>
      <c r="I56" s="195" t="s">
        <v>309</v>
      </c>
      <c r="J56" s="196"/>
      <c r="K56" s="139">
        <v>530</v>
      </c>
      <c r="L56" s="109"/>
      <c r="M56" s="107" t="str">
        <f t="shared" si="9"/>
        <v/>
      </c>
      <c r="N56" s="5"/>
      <c r="O56" s="7">
        <v>407</v>
      </c>
      <c r="P56" s="7" t="s">
        <v>209</v>
      </c>
      <c r="Q56" s="139">
        <v>440</v>
      </c>
      <c r="R56" s="109"/>
      <c r="S56" s="106" t="str">
        <f t="shared" si="11"/>
        <v/>
      </c>
      <c r="T56" s="21"/>
      <c r="U56" s="7">
        <v>852</v>
      </c>
      <c r="V56" s="179" t="s">
        <v>368</v>
      </c>
      <c r="W56" s="180"/>
      <c r="X56" s="180"/>
      <c r="Y56" s="181"/>
      <c r="Z56" s="64">
        <v>560</v>
      </c>
      <c r="AA56" s="109"/>
      <c r="AB56" s="106" t="str">
        <f t="shared" si="12"/>
        <v/>
      </c>
      <c r="AC56" s="5"/>
      <c r="AD56" s="7">
        <v>609</v>
      </c>
      <c r="AE56" s="179" t="s">
        <v>348</v>
      </c>
      <c r="AF56" s="180"/>
      <c r="AG56" s="180"/>
      <c r="AH56" s="181"/>
      <c r="AI56" s="139">
        <v>320</v>
      </c>
      <c r="AJ56" s="109"/>
      <c r="AK56" s="107" t="str">
        <f t="shared" si="10"/>
        <v/>
      </c>
    </row>
    <row r="57" spans="1:37" s="29" customFormat="1" ht="12" customHeight="1" x14ac:dyDescent="0.2">
      <c r="A57" s="5"/>
      <c r="B57" s="7">
        <v>117</v>
      </c>
      <c r="C57" s="7" t="s">
        <v>221</v>
      </c>
      <c r="D57" s="139">
        <v>380</v>
      </c>
      <c r="E57" s="109"/>
      <c r="F57" s="106" t="str">
        <f t="shared" si="0"/>
        <v/>
      </c>
      <c r="G57" s="5"/>
      <c r="H57" s="7">
        <v>266</v>
      </c>
      <c r="I57" s="195" t="s">
        <v>245</v>
      </c>
      <c r="J57" s="196"/>
      <c r="K57" s="139">
        <v>460</v>
      </c>
      <c r="L57" s="109"/>
      <c r="M57" s="107" t="str">
        <f t="shared" si="9"/>
        <v/>
      </c>
      <c r="N57" s="5" t="s">
        <v>121</v>
      </c>
      <c r="O57" s="7">
        <v>408</v>
      </c>
      <c r="P57" s="7" t="s">
        <v>213</v>
      </c>
      <c r="Q57" s="139">
        <v>390</v>
      </c>
      <c r="R57" s="109"/>
      <c r="S57" s="106" t="str">
        <f t="shared" si="11"/>
        <v/>
      </c>
      <c r="T57" s="21"/>
      <c r="U57" s="21">
        <v>853</v>
      </c>
      <c r="V57" s="179" t="s">
        <v>369</v>
      </c>
      <c r="W57" s="180"/>
      <c r="X57" s="180"/>
      <c r="Y57" s="181"/>
      <c r="Z57" s="26">
        <v>530</v>
      </c>
      <c r="AA57" s="109"/>
      <c r="AB57" s="106" t="str">
        <f t="shared" si="12"/>
        <v/>
      </c>
      <c r="AC57" s="17"/>
      <c r="AD57" s="21">
        <v>610</v>
      </c>
      <c r="AE57" s="179" t="s">
        <v>219</v>
      </c>
      <c r="AF57" s="180"/>
      <c r="AG57" s="180"/>
      <c r="AH57" s="181"/>
      <c r="AI57" s="149">
        <v>590</v>
      </c>
      <c r="AJ57" s="109"/>
      <c r="AK57" s="107" t="str">
        <f t="shared" si="10"/>
        <v/>
      </c>
    </row>
    <row r="58" spans="1:37" s="29" customFormat="1" ht="12" customHeight="1" x14ac:dyDescent="0.2">
      <c r="A58" s="87"/>
      <c r="B58" s="7">
        <v>118</v>
      </c>
      <c r="C58" s="74" t="s">
        <v>262</v>
      </c>
      <c r="D58" s="139">
        <v>370</v>
      </c>
      <c r="E58" s="109"/>
      <c r="F58" s="106" t="str">
        <f t="shared" si="0"/>
        <v/>
      </c>
      <c r="G58" s="5"/>
      <c r="H58" s="7">
        <v>267</v>
      </c>
      <c r="I58" s="195" t="s">
        <v>222</v>
      </c>
      <c r="J58" s="196"/>
      <c r="K58" s="139">
        <v>780</v>
      </c>
      <c r="L58" s="109"/>
      <c r="M58" s="107" t="str">
        <f t="shared" si="9"/>
        <v/>
      </c>
      <c r="N58" s="5"/>
      <c r="O58" s="7">
        <v>409</v>
      </c>
      <c r="P58" s="7" t="s">
        <v>308</v>
      </c>
      <c r="Q58" s="139">
        <v>610</v>
      </c>
      <c r="R58" s="109"/>
      <c r="S58" s="106" t="str">
        <f t="shared" si="11"/>
        <v/>
      </c>
      <c r="T58" s="5" t="s">
        <v>259</v>
      </c>
      <c r="U58" s="7">
        <v>854</v>
      </c>
      <c r="V58" s="179" t="s">
        <v>278</v>
      </c>
      <c r="W58" s="180"/>
      <c r="X58" s="180"/>
      <c r="Y58" s="181"/>
      <c r="Z58" s="139">
        <v>780</v>
      </c>
      <c r="AA58" s="109"/>
      <c r="AB58" s="106" t="str">
        <f t="shared" si="12"/>
        <v/>
      </c>
      <c r="AC58" s="5" t="s">
        <v>29</v>
      </c>
      <c r="AD58" s="7">
        <v>611</v>
      </c>
      <c r="AE58" s="179" t="s">
        <v>297</v>
      </c>
      <c r="AF58" s="180"/>
      <c r="AG58" s="180"/>
      <c r="AH58" s="181"/>
      <c r="AI58" s="139">
        <v>850</v>
      </c>
      <c r="AJ58" s="109"/>
      <c r="AK58" s="107" t="str">
        <f t="shared" si="10"/>
        <v/>
      </c>
    </row>
    <row r="59" spans="1:37" s="29" customFormat="1" ht="12" customHeight="1" thickBot="1" x14ac:dyDescent="0.25">
      <c r="A59" s="5"/>
      <c r="B59" s="13">
        <v>120</v>
      </c>
      <c r="C59" s="85" t="s">
        <v>244</v>
      </c>
      <c r="D59" s="145">
        <v>440</v>
      </c>
      <c r="E59" s="110"/>
      <c r="F59" s="106" t="str">
        <f t="shared" si="0"/>
        <v/>
      </c>
      <c r="G59" s="5"/>
      <c r="H59" s="7">
        <v>268</v>
      </c>
      <c r="I59" s="195" t="s">
        <v>298</v>
      </c>
      <c r="J59" s="196"/>
      <c r="K59" s="139">
        <v>440</v>
      </c>
      <c r="L59" s="109"/>
      <c r="M59" s="107" t="str">
        <f t="shared" si="9"/>
        <v/>
      </c>
      <c r="N59" s="5" t="s">
        <v>131</v>
      </c>
      <c r="O59" s="7">
        <v>410</v>
      </c>
      <c r="P59" s="7" t="s">
        <v>218</v>
      </c>
      <c r="Q59" s="139">
        <v>590</v>
      </c>
      <c r="R59" s="109"/>
      <c r="S59" s="106" t="str">
        <f t="shared" si="11"/>
        <v/>
      </c>
      <c r="T59" s="5" t="s">
        <v>261</v>
      </c>
      <c r="U59" s="13">
        <v>855</v>
      </c>
      <c r="V59" s="179" t="s">
        <v>231</v>
      </c>
      <c r="W59" s="180"/>
      <c r="X59" s="180"/>
      <c r="Y59" s="181"/>
      <c r="Z59" s="145">
        <v>340</v>
      </c>
      <c r="AA59" s="109"/>
      <c r="AB59" s="106" t="str">
        <f t="shared" si="12"/>
        <v/>
      </c>
      <c r="AC59" s="17"/>
      <c r="AD59" s="21">
        <v>612</v>
      </c>
      <c r="AE59" s="179" t="s">
        <v>226</v>
      </c>
      <c r="AF59" s="180"/>
      <c r="AG59" s="180"/>
      <c r="AH59" s="181"/>
      <c r="AI59" s="149">
        <v>900</v>
      </c>
      <c r="AJ59" s="109"/>
      <c r="AK59" s="107" t="str">
        <f t="shared" si="10"/>
        <v/>
      </c>
    </row>
    <row r="60" spans="1:37" s="29" customFormat="1" ht="12" customHeight="1" thickBot="1" x14ac:dyDescent="0.25">
      <c r="A60" s="5" t="s">
        <v>312</v>
      </c>
      <c r="B60" s="88"/>
      <c r="C60" s="89" t="s">
        <v>66</v>
      </c>
      <c r="D60" s="155">
        <f>SUM(D44:D59)</f>
        <v>7760</v>
      </c>
      <c r="E60" s="148"/>
      <c r="F60" s="155">
        <f>SUM(F44:F59)</f>
        <v>0</v>
      </c>
      <c r="G60" s="5"/>
      <c r="H60" s="7">
        <v>269</v>
      </c>
      <c r="I60" s="195" t="s">
        <v>227</v>
      </c>
      <c r="J60" s="196"/>
      <c r="K60" s="139">
        <v>730</v>
      </c>
      <c r="L60" s="109"/>
      <c r="M60" s="107" t="str">
        <f t="shared" si="9"/>
        <v/>
      </c>
      <c r="N60" s="5"/>
      <c r="O60" s="7">
        <v>411</v>
      </c>
      <c r="P60" s="7" t="s">
        <v>223</v>
      </c>
      <c r="Q60" s="139">
        <v>880</v>
      </c>
      <c r="R60" s="109"/>
      <c r="S60" s="106" t="str">
        <f t="shared" si="11"/>
        <v/>
      </c>
      <c r="T60" s="5" t="s">
        <v>260</v>
      </c>
      <c r="U60" s="13">
        <v>856</v>
      </c>
      <c r="V60" s="179" t="s">
        <v>248</v>
      </c>
      <c r="W60" s="180"/>
      <c r="X60" s="180"/>
      <c r="Y60" s="181"/>
      <c r="Z60" s="145">
        <v>490</v>
      </c>
      <c r="AA60" s="109"/>
      <c r="AB60" s="106" t="str">
        <f t="shared" si="12"/>
        <v/>
      </c>
      <c r="AC60" s="17"/>
      <c r="AD60" s="7">
        <v>614</v>
      </c>
      <c r="AE60" s="179" t="s">
        <v>330</v>
      </c>
      <c r="AF60" s="180"/>
      <c r="AG60" s="180"/>
      <c r="AH60" s="181"/>
      <c r="AI60" s="139">
        <v>880</v>
      </c>
      <c r="AJ60" s="109"/>
      <c r="AK60" s="107" t="str">
        <f t="shared" si="10"/>
        <v/>
      </c>
    </row>
    <row r="61" spans="1:37" s="29" customFormat="1" ht="12" customHeight="1" x14ac:dyDescent="0.2">
      <c r="A61" s="283" t="s">
        <v>409</v>
      </c>
      <c r="B61" s="284"/>
      <c r="C61" s="284"/>
      <c r="D61" s="284"/>
      <c r="E61" s="284"/>
      <c r="F61" s="285"/>
      <c r="G61" s="15"/>
      <c r="H61" s="7">
        <v>270</v>
      </c>
      <c r="I61" s="195" t="s">
        <v>310</v>
      </c>
      <c r="J61" s="196"/>
      <c r="K61" s="139">
        <v>710</v>
      </c>
      <c r="L61" s="109"/>
      <c r="M61" s="107" t="str">
        <f t="shared" si="9"/>
        <v/>
      </c>
      <c r="N61" s="5" t="s">
        <v>159</v>
      </c>
      <c r="O61" s="7">
        <v>412</v>
      </c>
      <c r="P61" s="7" t="s">
        <v>225</v>
      </c>
      <c r="Q61" s="139">
        <v>570</v>
      </c>
      <c r="R61" s="109"/>
      <c r="S61" s="106" t="str">
        <f t="shared" si="11"/>
        <v/>
      </c>
      <c r="U61" s="13">
        <v>857</v>
      </c>
      <c r="V61" s="190" t="s">
        <v>235</v>
      </c>
      <c r="W61" s="191"/>
      <c r="X61" s="191"/>
      <c r="Y61" s="192"/>
      <c r="Z61" s="145">
        <v>400</v>
      </c>
      <c r="AA61" s="109"/>
      <c r="AB61" s="106" t="str">
        <f t="shared" si="12"/>
        <v/>
      </c>
      <c r="AC61" s="21"/>
      <c r="AD61" s="21">
        <v>615</v>
      </c>
      <c r="AE61" s="179" t="s">
        <v>229</v>
      </c>
      <c r="AF61" s="180"/>
      <c r="AG61" s="180"/>
      <c r="AH61" s="181"/>
      <c r="AI61" s="149">
        <v>560</v>
      </c>
      <c r="AJ61" s="109"/>
      <c r="AK61" s="107" t="str">
        <f t="shared" si="10"/>
        <v/>
      </c>
    </row>
    <row r="62" spans="1:37" s="29" customFormat="1" ht="12" customHeight="1" x14ac:dyDescent="0.2">
      <c r="A62" s="286"/>
      <c r="B62" s="287"/>
      <c r="C62" s="287"/>
      <c r="D62" s="287"/>
      <c r="E62" s="287"/>
      <c r="F62" s="288"/>
      <c r="G62" s="15"/>
      <c r="H62" s="7">
        <v>271</v>
      </c>
      <c r="I62" s="195" t="s">
        <v>228</v>
      </c>
      <c r="J62" s="196"/>
      <c r="K62" s="139">
        <v>700</v>
      </c>
      <c r="L62" s="109"/>
      <c r="M62" s="107" t="str">
        <f t="shared" si="9"/>
        <v/>
      </c>
      <c r="O62" s="13">
        <v>413</v>
      </c>
      <c r="P62" s="13" t="s">
        <v>374</v>
      </c>
      <c r="Q62" s="145">
        <v>470</v>
      </c>
      <c r="R62" s="109"/>
      <c r="S62" s="106" t="str">
        <f t="shared" si="11"/>
        <v/>
      </c>
      <c r="T62" s="21"/>
      <c r="U62" s="13">
        <v>858</v>
      </c>
      <c r="V62" s="179" t="s">
        <v>249</v>
      </c>
      <c r="W62" s="180"/>
      <c r="X62" s="180"/>
      <c r="Y62" s="181"/>
      <c r="Z62" s="63">
        <v>280</v>
      </c>
      <c r="AA62" s="109"/>
      <c r="AB62" s="106" t="str">
        <f t="shared" si="12"/>
        <v/>
      </c>
      <c r="AC62" s="5" t="s">
        <v>152</v>
      </c>
      <c r="AD62" s="7">
        <v>616</v>
      </c>
      <c r="AE62" s="179" t="s">
        <v>333</v>
      </c>
      <c r="AF62" s="180"/>
      <c r="AG62" s="180"/>
      <c r="AH62" s="181"/>
      <c r="AI62" s="139">
        <v>480</v>
      </c>
      <c r="AJ62" s="109"/>
      <c r="AK62" s="107" t="str">
        <f t="shared" si="10"/>
        <v/>
      </c>
    </row>
    <row r="63" spans="1:37" s="29" customFormat="1" ht="12" customHeight="1" thickBot="1" x14ac:dyDescent="0.25">
      <c r="A63" s="90" t="s">
        <v>387</v>
      </c>
      <c r="B63" s="29" t="s">
        <v>389</v>
      </c>
      <c r="D63" s="91"/>
      <c r="E63" s="91"/>
      <c r="F63" s="92"/>
      <c r="G63" s="15"/>
      <c r="H63" s="7">
        <v>272</v>
      </c>
      <c r="I63" s="195" t="s">
        <v>230</v>
      </c>
      <c r="J63" s="196"/>
      <c r="K63" s="139">
        <v>710</v>
      </c>
      <c r="L63" s="109"/>
      <c r="M63" s="107" t="str">
        <f t="shared" si="9"/>
        <v/>
      </c>
      <c r="N63" s="5"/>
      <c r="O63" s="7">
        <v>414</v>
      </c>
      <c r="P63" s="74" t="s">
        <v>328</v>
      </c>
      <c r="Q63" s="139">
        <v>340</v>
      </c>
      <c r="R63" s="110"/>
      <c r="S63" s="106" t="str">
        <f t="shared" si="11"/>
        <v/>
      </c>
      <c r="T63" s="5">
        <f>COUNT(AB55:AB63)</f>
        <v>0</v>
      </c>
      <c r="U63" s="7">
        <v>859</v>
      </c>
      <c r="V63" s="182" t="s">
        <v>322</v>
      </c>
      <c r="W63" s="183"/>
      <c r="X63" s="183"/>
      <c r="Y63" s="184"/>
      <c r="Z63" s="64">
        <v>540</v>
      </c>
      <c r="AA63" s="110"/>
      <c r="AB63" s="106" t="str">
        <f t="shared" si="12"/>
        <v/>
      </c>
      <c r="AC63" s="5" t="s">
        <v>157</v>
      </c>
      <c r="AD63" s="21">
        <v>617</v>
      </c>
      <c r="AE63" s="179" t="s">
        <v>233</v>
      </c>
      <c r="AF63" s="180"/>
      <c r="AG63" s="180"/>
      <c r="AH63" s="181"/>
      <c r="AI63" s="149">
        <v>600</v>
      </c>
      <c r="AJ63" s="109"/>
      <c r="AK63" s="107" t="str">
        <f t="shared" si="10"/>
        <v/>
      </c>
    </row>
    <row r="64" spans="1:37" s="29" customFormat="1" ht="12" customHeight="1" thickBot="1" x14ac:dyDescent="0.25">
      <c r="A64" s="90"/>
      <c r="B64" s="93"/>
      <c r="C64" s="29" t="s">
        <v>394</v>
      </c>
      <c r="D64" s="91"/>
      <c r="E64" s="91"/>
      <c r="F64" s="92"/>
      <c r="G64" s="15"/>
      <c r="H64" s="7">
        <v>273</v>
      </c>
      <c r="I64" s="195" t="s">
        <v>232</v>
      </c>
      <c r="J64" s="196"/>
      <c r="K64" s="139">
        <v>910</v>
      </c>
      <c r="L64" s="109"/>
      <c r="M64" s="107" t="str">
        <f t="shared" si="9"/>
        <v/>
      </c>
      <c r="N64" s="14">
        <f>COUNT(S50:S63)</f>
        <v>0</v>
      </c>
      <c r="O64" s="30"/>
      <c r="P64" s="94"/>
      <c r="Q64" s="95"/>
      <c r="R64" s="129"/>
      <c r="S64" s="128"/>
      <c r="T64" s="16" t="s">
        <v>321</v>
      </c>
      <c r="U64" s="22"/>
      <c r="V64" s="188" t="s">
        <v>272</v>
      </c>
      <c r="W64" s="188"/>
      <c r="X64" s="188"/>
      <c r="Y64" s="189"/>
      <c r="Z64" s="147">
        <f>SUM(Z55:Z63)</f>
        <v>4560</v>
      </c>
      <c r="AA64" s="130"/>
      <c r="AB64" s="130">
        <f>SUM(AB55:AB63)</f>
        <v>0</v>
      </c>
      <c r="AC64" s="5" t="s">
        <v>162</v>
      </c>
      <c r="AD64" s="7">
        <v>618</v>
      </c>
      <c r="AE64" s="179" t="s">
        <v>282</v>
      </c>
      <c r="AF64" s="180"/>
      <c r="AG64" s="180"/>
      <c r="AH64" s="181"/>
      <c r="AI64" s="139">
        <v>740</v>
      </c>
      <c r="AJ64" s="109"/>
      <c r="AK64" s="107" t="str">
        <f t="shared" si="10"/>
        <v/>
      </c>
    </row>
    <row r="65" spans="1:37" s="29" customFormat="1" ht="12" customHeight="1" x14ac:dyDescent="0.2">
      <c r="A65" s="90"/>
      <c r="B65" s="29" t="s">
        <v>390</v>
      </c>
      <c r="D65" s="91"/>
      <c r="E65" s="91"/>
      <c r="F65" s="92"/>
      <c r="G65" s="15"/>
      <c r="H65" s="7">
        <v>274</v>
      </c>
      <c r="I65" s="195" t="s">
        <v>234</v>
      </c>
      <c r="J65" s="196"/>
      <c r="K65" s="139">
        <v>580</v>
      </c>
      <c r="L65" s="109"/>
      <c r="M65" s="107" t="str">
        <f t="shared" si="9"/>
        <v/>
      </c>
      <c r="N65" s="16" t="s">
        <v>311</v>
      </c>
      <c r="O65" s="23"/>
      <c r="P65" s="28" t="s">
        <v>272</v>
      </c>
      <c r="Q65" s="143">
        <f>SUM(Q50:Q63)</f>
        <v>6580</v>
      </c>
      <c r="R65" s="112"/>
      <c r="S65" s="112">
        <f>SUM(S50:S63)</f>
        <v>0</v>
      </c>
      <c r="T65" s="23"/>
      <c r="U65" s="19"/>
      <c r="V65" s="25" t="s">
        <v>242</v>
      </c>
      <c r="W65" s="25"/>
      <c r="X65" s="25"/>
      <c r="Y65" s="25"/>
      <c r="Z65" s="143">
        <f>Z54+Z64</f>
        <v>14150</v>
      </c>
      <c r="AA65" s="131"/>
      <c r="AB65" s="131">
        <f>SUM(AB64+AB54)</f>
        <v>0</v>
      </c>
      <c r="AC65" s="5" t="s">
        <v>159</v>
      </c>
      <c r="AD65" s="21">
        <v>619</v>
      </c>
      <c r="AE65" s="179" t="s">
        <v>237</v>
      </c>
      <c r="AF65" s="180"/>
      <c r="AG65" s="180"/>
      <c r="AH65" s="181"/>
      <c r="AI65" s="26">
        <v>510</v>
      </c>
      <c r="AJ65" s="109"/>
      <c r="AK65" s="107" t="str">
        <f t="shared" si="10"/>
        <v/>
      </c>
    </row>
    <row r="66" spans="1:37" s="29" customFormat="1" ht="12" customHeight="1" x14ac:dyDescent="0.2">
      <c r="A66" s="67"/>
      <c r="B66" s="29" t="s">
        <v>395</v>
      </c>
      <c r="C66" s="91"/>
      <c r="D66" s="91"/>
      <c r="E66" s="91"/>
      <c r="F66" s="92"/>
      <c r="G66" s="15"/>
      <c r="H66" s="21">
        <v>275</v>
      </c>
      <c r="I66" s="195" t="s">
        <v>236</v>
      </c>
      <c r="J66" s="196"/>
      <c r="K66" s="149">
        <v>770</v>
      </c>
      <c r="L66" s="109"/>
      <c r="M66" s="107" t="str">
        <f t="shared" si="9"/>
        <v/>
      </c>
      <c r="N66" s="38" t="s">
        <v>352</v>
      </c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40"/>
      <c r="AC66" s="5"/>
      <c r="AD66" s="7">
        <v>620</v>
      </c>
      <c r="AE66" s="179" t="s">
        <v>269</v>
      </c>
      <c r="AF66" s="180"/>
      <c r="AG66" s="180"/>
      <c r="AH66" s="181"/>
      <c r="AI66" s="64">
        <v>200</v>
      </c>
      <c r="AJ66" s="109"/>
      <c r="AK66" s="107" t="str">
        <f t="shared" si="10"/>
        <v/>
      </c>
    </row>
    <row r="67" spans="1:37" s="29" customFormat="1" ht="12" customHeight="1" x14ac:dyDescent="0.2">
      <c r="A67" s="90" t="s">
        <v>388</v>
      </c>
      <c r="B67" s="29" t="s">
        <v>408</v>
      </c>
      <c r="C67" s="91"/>
      <c r="D67" s="91"/>
      <c r="E67" s="91"/>
      <c r="F67" s="92"/>
      <c r="G67" s="17"/>
      <c r="H67" s="13">
        <v>276</v>
      </c>
      <c r="I67" s="195" t="s">
        <v>238</v>
      </c>
      <c r="J67" s="196"/>
      <c r="K67" s="145">
        <v>380</v>
      </c>
      <c r="L67" s="109"/>
      <c r="M67" s="107" t="str">
        <f t="shared" si="9"/>
        <v/>
      </c>
      <c r="N67" s="289" t="s">
        <v>421</v>
      </c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1"/>
      <c r="AC67" s="5"/>
      <c r="AD67" s="13">
        <v>621</v>
      </c>
      <c r="AE67" s="179" t="s">
        <v>281</v>
      </c>
      <c r="AF67" s="180"/>
      <c r="AG67" s="180"/>
      <c r="AH67" s="181"/>
      <c r="AI67" s="64">
        <v>460</v>
      </c>
      <c r="AJ67" s="109"/>
      <c r="AK67" s="107" t="str">
        <f t="shared" si="10"/>
        <v/>
      </c>
    </row>
    <row r="68" spans="1:37" s="29" customFormat="1" ht="12" customHeight="1" x14ac:dyDescent="0.2">
      <c r="A68" s="90" t="s">
        <v>410</v>
      </c>
      <c r="B68" s="29" t="s">
        <v>411</v>
      </c>
      <c r="D68" s="91"/>
      <c r="E68" s="91"/>
      <c r="F68" s="92"/>
      <c r="G68" s="17"/>
      <c r="H68" s="13">
        <v>277</v>
      </c>
      <c r="I68" s="195" t="s">
        <v>239</v>
      </c>
      <c r="J68" s="196"/>
      <c r="K68" s="145">
        <v>560</v>
      </c>
      <c r="L68" s="109"/>
      <c r="M68" s="107" t="str">
        <f t="shared" si="9"/>
        <v/>
      </c>
      <c r="N68" s="307" t="s">
        <v>423</v>
      </c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9"/>
      <c r="AC68" s="5"/>
      <c r="AD68" s="13">
        <v>622</v>
      </c>
      <c r="AE68" s="179" t="s">
        <v>334</v>
      </c>
      <c r="AF68" s="180"/>
      <c r="AG68" s="180"/>
      <c r="AH68" s="181"/>
      <c r="AI68" s="64">
        <v>300</v>
      </c>
      <c r="AJ68" s="109"/>
      <c r="AK68" s="107" t="str">
        <f t="shared" si="10"/>
        <v/>
      </c>
    </row>
    <row r="69" spans="1:37" s="29" customFormat="1" ht="12" customHeight="1" x14ac:dyDescent="0.2">
      <c r="A69" s="96"/>
      <c r="C69" s="91"/>
      <c r="D69" s="91"/>
      <c r="E69" s="91"/>
      <c r="F69" s="92"/>
      <c r="G69" s="12"/>
      <c r="H69" s="13">
        <v>278</v>
      </c>
      <c r="I69" s="195" t="s">
        <v>240</v>
      </c>
      <c r="J69" s="196"/>
      <c r="K69" s="63">
        <v>450</v>
      </c>
      <c r="L69" s="109"/>
      <c r="M69" s="107" t="str">
        <f t="shared" si="9"/>
        <v/>
      </c>
      <c r="N69" s="310" t="s">
        <v>363</v>
      </c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2"/>
      <c r="AC69" s="21"/>
      <c r="AD69" s="13">
        <v>623</v>
      </c>
      <c r="AE69" s="179" t="s">
        <v>335</v>
      </c>
      <c r="AF69" s="180"/>
      <c r="AG69" s="180"/>
      <c r="AH69" s="181"/>
      <c r="AI69" s="64">
        <v>260</v>
      </c>
      <c r="AJ69" s="109"/>
      <c r="AK69" s="107" t="str">
        <f t="shared" si="10"/>
        <v/>
      </c>
    </row>
    <row r="70" spans="1:37" s="29" customFormat="1" ht="12" customHeight="1" x14ac:dyDescent="0.2">
      <c r="A70" s="97"/>
      <c r="B70" s="98"/>
      <c r="C70" s="98"/>
      <c r="D70" s="98"/>
      <c r="E70" s="98"/>
      <c r="F70" s="99"/>
      <c r="G70" s="12"/>
      <c r="H70" s="7">
        <v>279</v>
      </c>
      <c r="I70" s="195" t="s">
        <v>250</v>
      </c>
      <c r="J70" s="196"/>
      <c r="K70" s="64">
        <v>410</v>
      </c>
      <c r="L70" s="109"/>
      <c r="M70" s="107" t="str">
        <f t="shared" si="9"/>
        <v/>
      </c>
      <c r="N70" s="48" t="s">
        <v>364</v>
      </c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7"/>
      <c r="AD70" s="7">
        <v>624</v>
      </c>
      <c r="AE70" s="179" t="s">
        <v>327</v>
      </c>
      <c r="AF70" s="180"/>
      <c r="AG70" s="180"/>
      <c r="AH70" s="181"/>
      <c r="AI70" s="64">
        <v>410</v>
      </c>
      <c r="AJ70" s="109"/>
      <c r="AK70" s="107" t="str">
        <f t="shared" si="10"/>
        <v/>
      </c>
    </row>
    <row r="71" spans="1:37" s="29" customFormat="1" ht="12" customHeight="1" thickBot="1" x14ac:dyDescent="0.25">
      <c r="A71" s="313" t="s">
        <v>384</v>
      </c>
      <c r="B71" s="279"/>
      <c r="C71" s="279"/>
      <c r="D71" s="315" t="s">
        <v>500</v>
      </c>
      <c r="E71" s="316"/>
      <c r="F71" s="317"/>
      <c r="G71" s="12"/>
      <c r="H71" s="7">
        <v>280</v>
      </c>
      <c r="I71" s="195" t="s">
        <v>251</v>
      </c>
      <c r="J71" s="196"/>
      <c r="K71" s="64">
        <v>340</v>
      </c>
      <c r="L71" s="109"/>
      <c r="M71" s="107" t="str">
        <f t="shared" si="9"/>
        <v/>
      </c>
      <c r="N71" s="48" t="s">
        <v>365</v>
      </c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50"/>
      <c r="AC71" s="29">
        <f>COUNT(AK48:AK71)</f>
        <v>0</v>
      </c>
      <c r="AD71" s="7">
        <v>625</v>
      </c>
      <c r="AE71" s="182" t="s">
        <v>347</v>
      </c>
      <c r="AF71" s="183"/>
      <c r="AG71" s="183"/>
      <c r="AH71" s="184"/>
      <c r="AI71" s="64">
        <v>580</v>
      </c>
      <c r="AJ71" s="110"/>
      <c r="AK71" s="107" t="str">
        <f t="shared" si="10"/>
        <v/>
      </c>
    </row>
    <row r="72" spans="1:37" s="29" customFormat="1" ht="12" customHeight="1" x14ac:dyDescent="0.2">
      <c r="A72" s="314"/>
      <c r="B72" s="232"/>
      <c r="C72" s="232"/>
      <c r="D72" s="315"/>
      <c r="E72" s="316"/>
      <c r="F72" s="317"/>
      <c r="G72" s="12"/>
      <c r="H72" s="7">
        <v>281</v>
      </c>
      <c r="I72" s="195" t="s">
        <v>252</v>
      </c>
      <c r="J72" s="196"/>
      <c r="K72" s="64">
        <v>320</v>
      </c>
      <c r="L72" s="109"/>
      <c r="M72" s="107" t="str">
        <f t="shared" si="9"/>
        <v/>
      </c>
      <c r="N72" s="300" t="s">
        <v>407</v>
      </c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2"/>
      <c r="AC72" s="16" t="s">
        <v>299</v>
      </c>
      <c r="AD72" s="22"/>
      <c r="AE72" s="188" t="s">
        <v>272</v>
      </c>
      <c r="AF72" s="188"/>
      <c r="AG72" s="188"/>
      <c r="AH72" s="189"/>
      <c r="AI72" s="62">
        <f>SUM(AI48:AI71)</f>
        <v>12010</v>
      </c>
      <c r="AJ72" s="124"/>
      <c r="AK72" s="124">
        <f>SUM(AK48:AK71)</f>
        <v>0</v>
      </c>
    </row>
    <row r="73" spans="1:37" s="29" customFormat="1" ht="12" customHeight="1" thickBot="1" x14ac:dyDescent="0.25">
      <c r="A73" s="292" t="s">
        <v>385</v>
      </c>
      <c r="B73" s="293"/>
      <c r="C73" s="293"/>
      <c r="D73" s="296">
        <f>$A$17+$A$42+$A$56+$G$24+$G$42+$G$73+$N$14+$N$48+$N$64+$T$33+$T$53+$T$63+$AC$71+$AC$46+$AC$25</f>
        <v>0</v>
      </c>
      <c r="E73" s="293"/>
      <c r="F73" s="297"/>
      <c r="G73" s="12">
        <f>COUNT(M44:M73)</f>
        <v>0</v>
      </c>
      <c r="H73" s="17">
        <v>282</v>
      </c>
      <c r="I73" s="276" t="s">
        <v>357</v>
      </c>
      <c r="J73" s="277"/>
      <c r="K73" s="65">
        <v>410</v>
      </c>
      <c r="L73" s="110"/>
      <c r="M73" s="107" t="str">
        <f t="shared" si="9"/>
        <v/>
      </c>
      <c r="N73" s="300" t="s">
        <v>413</v>
      </c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2"/>
      <c r="AC73" s="8"/>
      <c r="AD73" s="18"/>
      <c r="AE73" s="279"/>
      <c r="AF73" s="279"/>
      <c r="AG73" s="279"/>
      <c r="AH73" s="279"/>
      <c r="AI73" s="41"/>
      <c r="AJ73" s="132"/>
      <c r="AK73" s="132"/>
    </row>
    <row r="74" spans="1:37" s="29" customFormat="1" ht="12" customHeight="1" thickBot="1" x14ac:dyDescent="0.25">
      <c r="A74" s="294"/>
      <c r="B74" s="295"/>
      <c r="C74" s="295"/>
      <c r="D74" s="298"/>
      <c r="E74" s="295"/>
      <c r="F74" s="299"/>
      <c r="G74" s="32" t="s">
        <v>241</v>
      </c>
      <c r="H74" s="22"/>
      <c r="I74" s="27"/>
      <c r="J74" s="31" t="s">
        <v>66</v>
      </c>
      <c r="K74" s="147">
        <f>SUM(K44:K73)</f>
        <v>16400</v>
      </c>
      <c r="L74" s="131"/>
      <c r="M74" s="130">
        <f>SUM(M44:M73)</f>
        <v>0</v>
      </c>
      <c r="N74" s="303" t="s">
        <v>393</v>
      </c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5"/>
      <c r="AC74" s="23"/>
      <c r="AD74" s="19"/>
      <c r="AE74" s="306" t="s">
        <v>338</v>
      </c>
      <c r="AF74" s="306"/>
      <c r="AG74" s="306"/>
      <c r="AH74" s="306"/>
      <c r="AI74" s="143">
        <f>AI26+AI47+AI72</f>
        <v>30710</v>
      </c>
      <c r="AJ74" s="131"/>
      <c r="AK74" s="131">
        <f>SUM(AK26+AK47+AK72)</f>
        <v>0</v>
      </c>
    </row>
  </sheetData>
  <sheetProtection sheet="1" formatCells="0"/>
  <mergeCells count="223">
    <mergeCell ref="AE72:AH72"/>
    <mergeCell ref="A73:C74"/>
    <mergeCell ref="D73:F74"/>
    <mergeCell ref="I73:J73"/>
    <mergeCell ref="N73:AB73"/>
    <mergeCell ref="AE73:AH73"/>
    <mergeCell ref="N74:AB74"/>
    <mergeCell ref="AE74:AH74"/>
    <mergeCell ref="I68:J68"/>
    <mergeCell ref="N68:AB68"/>
    <mergeCell ref="I69:J69"/>
    <mergeCell ref="N69:AB69"/>
    <mergeCell ref="I70:J70"/>
    <mergeCell ref="A71:C72"/>
    <mergeCell ref="D71:F72"/>
    <mergeCell ref="I71:J71"/>
    <mergeCell ref="I72:J72"/>
    <mergeCell ref="N72:AB72"/>
    <mergeCell ref="I63:J63"/>
    <mergeCell ref="I64:J64"/>
    <mergeCell ref="V64:Y64"/>
    <mergeCell ref="I65:J65"/>
    <mergeCell ref="I66:J66"/>
    <mergeCell ref="I67:J67"/>
    <mergeCell ref="N67:AB67"/>
    <mergeCell ref="I58:J58"/>
    <mergeCell ref="I59:J59"/>
    <mergeCell ref="I60:J60"/>
    <mergeCell ref="V62:Y62"/>
    <mergeCell ref="V63:Y63"/>
    <mergeCell ref="A61:F62"/>
    <mergeCell ref="I61:J61"/>
    <mergeCell ref="I62:J62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39:J39"/>
    <mergeCell ref="I40:J40"/>
    <mergeCell ref="I41:J41"/>
    <mergeCell ref="I42:J42"/>
    <mergeCell ref="I44:J44"/>
    <mergeCell ref="I45:J45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AE6:AG7"/>
    <mergeCell ref="V6:V7"/>
    <mergeCell ref="W6:Y7"/>
    <mergeCell ref="I33:J33"/>
    <mergeCell ref="I34:J34"/>
    <mergeCell ref="AE30:AH30"/>
    <mergeCell ref="I20:J20"/>
    <mergeCell ref="I21:J21"/>
    <mergeCell ref="I22:J22"/>
    <mergeCell ref="I23:J23"/>
    <mergeCell ref="I24:J24"/>
    <mergeCell ref="I26:J26"/>
    <mergeCell ref="I14:J14"/>
    <mergeCell ref="I15:J15"/>
    <mergeCell ref="I16:J16"/>
    <mergeCell ref="I17:J17"/>
    <mergeCell ref="I18:J18"/>
    <mergeCell ref="I19:J19"/>
    <mergeCell ref="AE8:AK9"/>
    <mergeCell ref="V14:Y14"/>
    <mergeCell ref="V15:Y15"/>
    <mergeCell ref="V16:Y16"/>
    <mergeCell ref="V17:Y17"/>
    <mergeCell ref="V18:Y18"/>
    <mergeCell ref="G1:I1"/>
    <mergeCell ref="K1:S1"/>
    <mergeCell ref="AB1:AD1"/>
    <mergeCell ref="V2:AA3"/>
    <mergeCell ref="I10:J10"/>
    <mergeCell ref="V10:Y10"/>
    <mergeCell ref="AE10:AH10"/>
    <mergeCell ref="I11:J11"/>
    <mergeCell ref="I12:J12"/>
    <mergeCell ref="AH6:AI7"/>
    <mergeCell ref="AE1:AK1"/>
    <mergeCell ref="AE2:AG3"/>
    <mergeCell ref="AH2:AK3"/>
    <mergeCell ref="T1:AA1"/>
    <mergeCell ref="AA4:AA5"/>
    <mergeCell ref="V4:Z5"/>
    <mergeCell ref="AE4:AK5"/>
    <mergeCell ref="AJ6:AK7"/>
    <mergeCell ref="I7:J7"/>
    <mergeCell ref="I8:J8"/>
    <mergeCell ref="T8:U9"/>
    <mergeCell ref="V8:Y9"/>
    <mergeCell ref="Z8:AA9"/>
    <mergeCell ref="AB8:AD9"/>
    <mergeCell ref="I3:J3"/>
    <mergeCell ref="I4:J4"/>
    <mergeCell ref="T4:U5"/>
    <mergeCell ref="AB4:AD5"/>
    <mergeCell ref="I5:J5"/>
    <mergeCell ref="I2:J2"/>
    <mergeCell ref="T2:U3"/>
    <mergeCell ref="AB2:AD3"/>
    <mergeCell ref="I13:J13"/>
    <mergeCell ref="I9:J9"/>
    <mergeCell ref="I6:J6"/>
    <mergeCell ref="T6:U7"/>
    <mergeCell ref="Z6:AA7"/>
    <mergeCell ref="AB6:AD7"/>
    <mergeCell ref="V11:Y11"/>
    <mergeCell ref="V12:Y12"/>
    <mergeCell ref="V13:Y13"/>
    <mergeCell ref="V19:Y19"/>
    <mergeCell ref="V20:Y20"/>
    <mergeCell ref="V21:Y21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31:Y31"/>
    <mergeCell ref="V32:Y32"/>
    <mergeCell ref="V33:Y33"/>
    <mergeCell ref="V40:Y40"/>
    <mergeCell ref="V41:Y41"/>
    <mergeCell ref="V42:Y42"/>
    <mergeCell ref="V34:Y34"/>
    <mergeCell ref="V43:Y43"/>
    <mergeCell ref="V44:Y44"/>
    <mergeCell ref="V45:Y45"/>
    <mergeCell ref="V46:Y46"/>
    <mergeCell ref="V47:Y47"/>
    <mergeCell ref="V48:Y48"/>
    <mergeCell ref="V49:Y49"/>
    <mergeCell ref="V50:Y50"/>
    <mergeCell ref="V51:Y51"/>
    <mergeCell ref="V52:Y52"/>
    <mergeCell ref="V53:Y53"/>
    <mergeCell ref="V55:Y55"/>
    <mergeCell ref="V56:Y56"/>
    <mergeCell ref="V57:Y57"/>
    <mergeCell ref="V58:Y58"/>
    <mergeCell ref="V59:Y59"/>
    <mergeCell ref="V60:Y60"/>
    <mergeCell ref="V61:Y61"/>
    <mergeCell ref="V54:Y54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8:AH48"/>
    <mergeCell ref="AE49:AH49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67:AH67"/>
    <mergeCell ref="AE68:AH68"/>
    <mergeCell ref="AE69:AH69"/>
    <mergeCell ref="AE70:AH70"/>
    <mergeCell ref="AE71:AH71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E66:AH66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33</xdr:col>
                    <xdr:colOff>12700</xdr:colOff>
                    <xdr:row>0</xdr:row>
                    <xdr:rowOff>304800</xdr:rowOff>
                  </from>
                  <to>
                    <xdr:col>36</xdr:col>
                    <xdr:colOff>419100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33</xdr:col>
                    <xdr:colOff>19050</xdr:colOff>
                    <xdr:row>2</xdr:row>
                    <xdr:rowOff>146050</xdr:rowOff>
                  </from>
                  <to>
                    <xdr:col>36</xdr:col>
                    <xdr:colOff>317500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30</xdr:col>
                    <xdr:colOff>38100</xdr:colOff>
                    <xdr:row>3</xdr:row>
                    <xdr:rowOff>0</xdr:rowOff>
                  </from>
                  <to>
                    <xdr:col>32</xdr:col>
                    <xdr:colOff>146050</xdr:colOff>
                    <xdr:row>4</xdr:row>
                    <xdr:rowOff>146050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92FD8F-F996-42E1-9DB1-F5A49BC1C64D}">
          <x14:formula1>
            <xm:f>Data!$A$4:$A$27</xm:f>
          </x14:formula1>
          <xm:sqref>W6:Y7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B318-9BDF-4A8B-A32B-13DD3A6D2F72}">
  <sheetPr>
    <tabColor theme="3" tint="0.39997558519241921"/>
  </sheetPr>
  <dimension ref="A1:AN74"/>
  <sheetViews>
    <sheetView zoomScale="80" zoomScaleNormal="80" workbookViewId="0">
      <selection activeCell="AK59" sqref="AK59"/>
    </sheetView>
  </sheetViews>
  <sheetFormatPr defaultColWidth="9" defaultRowHeight="13" x14ac:dyDescent="0.2"/>
  <cols>
    <col min="1" max="1" width="3.08984375" style="44" customWidth="1"/>
    <col min="2" max="2" width="3.6328125" style="42" customWidth="1"/>
    <col min="3" max="3" width="15.6328125" style="42" customWidth="1"/>
    <col min="4" max="4" width="6.36328125" style="43" customWidth="1"/>
    <col min="5" max="5" width="4.90625" style="52" customWidth="1"/>
    <col min="6" max="6" width="6.36328125" style="43" customWidth="1"/>
    <col min="7" max="7" width="3.08984375" style="44" customWidth="1"/>
    <col min="8" max="8" width="4.08984375" style="42" customWidth="1"/>
    <col min="9" max="9" width="5.08984375" style="42" customWidth="1"/>
    <col min="10" max="10" width="11.7265625" style="42" customWidth="1"/>
    <col min="11" max="11" width="6.36328125" style="43" customWidth="1"/>
    <col min="12" max="12" width="4.90625" style="43" customWidth="1"/>
    <col min="13" max="13" width="6.36328125" style="43" customWidth="1"/>
    <col min="14" max="14" width="3.08984375" style="44" customWidth="1"/>
    <col min="15" max="15" width="3.6328125" style="42" customWidth="1"/>
    <col min="16" max="16" width="18.08984375" style="42" customWidth="1"/>
    <col min="17" max="17" width="6.36328125" style="43" customWidth="1"/>
    <col min="18" max="18" width="4.90625" style="43" customWidth="1"/>
    <col min="19" max="19" width="6.36328125" style="43" customWidth="1"/>
    <col min="20" max="20" width="3.08984375" style="42" customWidth="1"/>
    <col min="21" max="21" width="3.6328125" style="42" customWidth="1"/>
    <col min="22" max="22" width="6.36328125" style="42" customWidth="1"/>
    <col min="23" max="23" width="5.36328125" style="42" customWidth="1"/>
    <col min="24" max="24" width="2.453125" style="42" customWidth="1"/>
    <col min="25" max="25" width="2.90625" style="42" customWidth="1"/>
    <col min="26" max="26" width="6.08984375" style="43" customWidth="1"/>
    <col min="27" max="27" width="4.7265625" style="43" customWidth="1"/>
    <col min="28" max="28" width="6.36328125" style="43" customWidth="1"/>
    <col min="29" max="29" width="3.08984375" style="42" customWidth="1"/>
    <col min="30" max="30" width="3.6328125" style="42" customWidth="1"/>
    <col min="31" max="31" width="4" style="42" customWidth="1"/>
    <col min="32" max="32" width="3.36328125" style="42" customWidth="1"/>
    <col min="33" max="33" width="4" style="42" customWidth="1"/>
    <col min="34" max="34" width="3.36328125" style="42" customWidth="1"/>
    <col min="35" max="35" width="6.90625" style="45" customWidth="1"/>
    <col min="36" max="36" width="4.90625" style="45" customWidth="1"/>
    <col min="37" max="37" width="6.36328125" style="43" customWidth="1"/>
    <col min="38" max="16384" width="9" style="42"/>
  </cols>
  <sheetData>
    <row r="1" spans="1:37" s="37" customFormat="1" ht="24" customHeight="1" x14ac:dyDescent="0.2">
      <c r="A1" s="33" t="s">
        <v>498</v>
      </c>
      <c r="B1" s="34"/>
      <c r="C1" s="35"/>
      <c r="D1" s="133"/>
      <c r="E1" s="134"/>
      <c r="F1" s="36" t="s">
        <v>396</v>
      </c>
      <c r="G1" s="222">
        <f>SUM(Z36+Z65+AI74)</f>
        <v>102905</v>
      </c>
      <c r="H1" s="222"/>
      <c r="I1" s="222"/>
      <c r="J1" s="51" t="s">
        <v>414</v>
      </c>
      <c r="K1" s="223" t="s">
        <v>412</v>
      </c>
      <c r="L1" s="223"/>
      <c r="M1" s="223"/>
      <c r="N1" s="223"/>
      <c r="O1" s="223"/>
      <c r="P1" s="223"/>
      <c r="Q1" s="223"/>
      <c r="R1" s="223"/>
      <c r="S1" s="223"/>
      <c r="T1" s="245" t="s">
        <v>406</v>
      </c>
      <c r="U1" s="246"/>
      <c r="V1" s="246"/>
      <c r="W1" s="246"/>
      <c r="X1" s="246"/>
      <c r="Y1" s="246"/>
      <c r="Z1" s="246"/>
      <c r="AA1" s="247"/>
      <c r="AB1" s="224" t="s">
        <v>402</v>
      </c>
      <c r="AC1" s="224"/>
      <c r="AD1" s="224"/>
      <c r="AE1" s="236"/>
      <c r="AF1" s="237"/>
      <c r="AG1" s="237"/>
      <c r="AH1" s="237"/>
      <c r="AI1" s="237"/>
      <c r="AJ1" s="237"/>
      <c r="AK1" s="238"/>
    </row>
    <row r="2" spans="1:37" s="29" customFormat="1" ht="12" customHeight="1" thickBot="1" x14ac:dyDescent="0.25">
      <c r="A2" s="1"/>
      <c r="B2" s="2" t="s">
        <v>0</v>
      </c>
      <c r="C2" s="3" t="s">
        <v>1</v>
      </c>
      <c r="D2" s="135" t="s">
        <v>300</v>
      </c>
      <c r="E2" s="136" t="s">
        <v>386</v>
      </c>
      <c r="F2" s="135" t="s">
        <v>355</v>
      </c>
      <c r="G2" s="1"/>
      <c r="H2" s="1" t="s">
        <v>0</v>
      </c>
      <c r="I2" s="204" t="s">
        <v>1</v>
      </c>
      <c r="J2" s="205"/>
      <c r="K2" s="135" t="s">
        <v>300</v>
      </c>
      <c r="L2" s="136" t="s">
        <v>386</v>
      </c>
      <c r="M2" s="135" t="s">
        <v>355</v>
      </c>
      <c r="N2" s="1"/>
      <c r="O2" s="4" t="s">
        <v>0</v>
      </c>
      <c r="P2" s="1" t="s">
        <v>1</v>
      </c>
      <c r="Q2" s="135" t="s">
        <v>300</v>
      </c>
      <c r="R2" s="136" t="s">
        <v>386</v>
      </c>
      <c r="S2" s="137" t="s">
        <v>355</v>
      </c>
      <c r="T2" s="206" t="s">
        <v>354</v>
      </c>
      <c r="U2" s="207"/>
      <c r="V2" s="225"/>
      <c r="W2" s="225"/>
      <c r="X2" s="225"/>
      <c r="Y2" s="225"/>
      <c r="Z2" s="225"/>
      <c r="AA2" s="226"/>
      <c r="AB2" s="210" t="s">
        <v>403</v>
      </c>
      <c r="AC2" s="211"/>
      <c r="AD2" s="212"/>
      <c r="AE2" s="239"/>
      <c r="AF2" s="239"/>
      <c r="AG2" s="239"/>
      <c r="AH2" s="241"/>
      <c r="AI2" s="241"/>
      <c r="AJ2" s="241"/>
      <c r="AK2" s="242"/>
    </row>
    <row r="3" spans="1:37" s="29" customFormat="1" ht="12" customHeight="1" x14ac:dyDescent="0.2">
      <c r="A3" s="5"/>
      <c r="B3" s="6">
        <v>1</v>
      </c>
      <c r="C3" s="6" t="s">
        <v>3</v>
      </c>
      <c r="D3" s="157">
        <v>280</v>
      </c>
      <c r="E3" s="105"/>
      <c r="F3" s="177"/>
      <c r="G3" s="5"/>
      <c r="H3" s="6">
        <v>151</v>
      </c>
      <c r="I3" s="193" t="s">
        <v>4</v>
      </c>
      <c r="J3" s="194"/>
      <c r="K3" s="157">
        <v>340</v>
      </c>
      <c r="L3" s="105"/>
      <c r="M3" s="107" t="str">
        <f t="shared" ref="M3:M24" si="0">IF(L3=1,+K3,"")</f>
        <v/>
      </c>
      <c r="N3" s="5"/>
      <c r="O3" s="6">
        <v>301</v>
      </c>
      <c r="P3" s="6" t="s">
        <v>5</v>
      </c>
      <c r="Q3" s="157">
        <v>620</v>
      </c>
      <c r="R3" s="105"/>
      <c r="S3" s="108" t="str">
        <f t="shared" ref="S3:S13" si="1">IF(R3=1,+Q3,"")</f>
        <v/>
      </c>
      <c r="T3" s="208"/>
      <c r="U3" s="209"/>
      <c r="V3" s="227"/>
      <c r="W3" s="227"/>
      <c r="X3" s="227"/>
      <c r="Y3" s="227"/>
      <c r="Z3" s="227"/>
      <c r="AA3" s="228"/>
      <c r="AB3" s="213"/>
      <c r="AC3" s="214"/>
      <c r="AD3" s="215"/>
      <c r="AE3" s="240"/>
      <c r="AF3" s="240"/>
      <c r="AG3" s="240"/>
      <c r="AH3" s="243"/>
      <c r="AI3" s="243"/>
      <c r="AJ3" s="243"/>
      <c r="AK3" s="244"/>
    </row>
    <row r="4" spans="1:37" s="29" customFormat="1" ht="12" customHeight="1" x14ac:dyDescent="0.2">
      <c r="A4" s="5"/>
      <c r="B4" s="7">
        <v>2</v>
      </c>
      <c r="C4" s="7" t="s">
        <v>6</v>
      </c>
      <c r="D4" s="158">
        <v>710</v>
      </c>
      <c r="E4" s="109"/>
      <c r="F4" s="106" t="str">
        <f t="shared" ref="F4:F59" si="2">IF(E4=1,+D4,"")</f>
        <v/>
      </c>
      <c r="G4" s="5"/>
      <c r="H4" s="7">
        <v>152</v>
      </c>
      <c r="I4" s="195" t="s">
        <v>7</v>
      </c>
      <c r="J4" s="196"/>
      <c r="K4" s="158">
        <v>195</v>
      </c>
      <c r="L4" s="109"/>
      <c r="M4" s="107" t="str">
        <f t="shared" si="0"/>
        <v/>
      </c>
      <c r="N4" s="5" t="s">
        <v>8</v>
      </c>
      <c r="O4" s="7">
        <v>302</v>
      </c>
      <c r="P4" s="7" t="s">
        <v>9</v>
      </c>
      <c r="Q4" s="158">
        <v>515</v>
      </c>
      <c r="R4" s="109"/>
      <c r="S4" s="108" t="str">
        <f t="shared" si="1"/>
        <v/>
      </c>
      <c r="T4" s="197" t="s">
        <v>404</v>
      </c>
      <c r="U4" s="198"/>
      <c r="V4" s="225"/>
      <c r="W4" s="225"/>
      <c r="X4" s="225"/>
      <c r="Y4" s="225"/>
      <c r="Z4" s="225"/>
      <c r="AA4" s="248" t="s">
        <v>353</v>
      </c>
      <c r="AB4" s="201" t="s">
        <v>405</v>
      </c>
      <c r="AC4" s="202"/>
      <c r="AD4" s="203"/>
      <c r="AE4" s="318" t="s">
        <v>415</v>
      </c>
      <c r="AF4" s="318"/>
      <c r="AG4" s="318"/>
      <c r="AH4" s="318"/>
      <c r="AI4" s="318"/>
      <c r="AJ4" s="318"/>
      <c r="AK4" s="319"/>
    </row>
    <row r="5" spans="1:37" s="29" customFormat="1" ht="12" customHeight="1" x14ac:dyDescent="0.2">
      <c r="A5" s="5"/>
      <c r="B5" s="7">
        <v>3</v>
      </c>
      <c r="C5" s="7" t="s">
        <v>10</v>
      </c>
      <c r="D5" s="158">
        <v>440</v>
      </c>
      <c r="E5" s="109"/>
      <c r="F5" s="177"/>
      <c r="G5" s="5"/>
      <c r="H5" s="7">
        <v>153</v>
      </c>
      <c r="I5" s="195" t="s">
        <v>11</v>
      </c>
      <c r="J5" s="196"/>
      <c r="K5" s="158">
        <v>270</v>
      </c>
      <c r="L5" s="109"/>
      <c r="M5" s="107" t="str">
        <f t="shared" si="0"/>
        <v/>
      </c>
      <c r="N5" s="5" t="s">
        <v>12</v>
      </c>
      <c r="O5" s="7">
        <v>303</v>
      </c>
      <c r="P5" s="7" t="s">
        <v>13</v>
      </c>
      <c r="Q5" s="158">
        <v>260</v>
      </c>
      <c r="R5" s="109"/>
      <c r="S5" s="108" t="str">
        <f t="shared" si="1"/>
        <v/>
      </c>
      <c r="T5" s="199"/>
      <c r="U5" s="200"/>
      <c r="V5" s="227"/>
      <c r="W5" s="250"/>
      <c r="X5" s="250"/>
      <c r="Y5" s="250"/>
      <c r="Z5" s="227"/>
      <c r="AA5" s="249"/>
      <c r="AB5" s="201"/>
      <c r="AC5" s="202"/>
      <c r="AD5" s="203"/>
      <c r="AE5" s="318"/>
      <c r="AF5" s="318"/>
      <c r="AG5" s="318"/>
      <c r="AH5" s="318"/>
      <c r="AI5" s="318"/>
      <c r="AJ5" s="318"/>
      <c r="AK5" s="319"/>
    </row>
    <row r="6" spans="1:37" s="29" customFormat="1" ht="12" customHeight="1" x14ac:dyDescent="0.2">
      <c r="A6" s="5" t="s">
        <v>14</v>
      </c>
      <c r="B6" s="7">
        <v>4</v>
      </c>
      <c r="C6" s="7" t="s">
        <v>15</v>
      </c>
      <c r="D6" s="158">
        <v>480</v>
      </c>
      <c r="E6" s="109"/>
      <c r="F6" s="177"/>
      <c r="G6" s="5"/>
      <c r="H6" s="7">
        <v>154</v>
      </c>
      <c r="I6" s="195" t="s">
        <v>16</v>
      </c>
      <c r="J6" s="196"/>
      <c r="K6" s="158">
        <v>300</v>
      </c>
      <c r="L6" s="109"/>
      <c r="M6" s="107" t="str">
        <f t="shared" si="0"/>
        <v/>
      </c>
      <c r="N6" s="5" t="s">
        <v>17</v>
      </c>
      <c r="O6" s="7">
        <v>304</v>
      </c>
      <c r="P6" s="7" t="s">
        <v>18</v>
      </c>
      <c r="Q6" s="158">
        <v>240</v>
      </c>
      <c r="R6" s="109"/>
      <c r="S6" s="108" t="str">
        <f t="shared" si="1"/>
        <v/>
      </c>
      <c r="T6" s="197" t="s">
        <v>381</v>
      </c>
      <c r="U6" s="198"/>
      <c r="V6" s="271" t="s">
        <v>499</v>
      </c>
      <c r="W6" s="272"/>
      <c r="X6" s="272"/>
      <c r="Y6" s="272"/>
      <c r="Z6" s="218" t="s">
        <v>397</v>
      </c>
      <c r="AA6" s="219"/>
      <c r="AB6" s="210" t="s">
        <v>289</v>
      </c>
      <c r="AC6" s="211"/>
      <c r="AD6" s="212"/>
      <c r="AE6" s="267" t="str">
        <f>IFERROR(VLOOKUP(W6,Data!A4:D27,2,FALSE),"")</f>
        <v/>
      </c>
      <c r="AF6" s="267"/>
      <c r="AG6" s="268"/>
      <c r="AH6" s="234" t="s">
        <v>398</v>
      </c>
      <c r="AI6" s="207"/>
      <c r="AJ6" s="253" t="str">
        <f>IFERROR(VLOOKUP(W6,Data!A4:D27,4,FALSE),"")</f>
        <v/>
      </c>
      <c r="AK6" s="254"/>
    </row>
    <row r="7" spans="1:37" s="29" customFormat="1" ht="12" customHeight="1" x14ac:dyDescent="0.2">
      <c r="A7" s="5" t="s">
        <v>19</v>
      </c>
      <c r="B7" s="7">
        <v>5</v>
      </c>
      <c r="C7" s="7" t="s">
        <v>20</v>
      </c>
      <c r="D7" s="158">
        <v>370</v>
      </c>
      <c r="E7" s="109"/>
      <c r="F7" s="177"/>
      <c r="G7" s="5" t="s">
        <v>21</v>
      </c>
      <c r="H7" s="7">
        <v>155</v>
      </c>
      <c r="I7" s="195" t="s">
        <v>22</v>
      </c>
      <c r="J7" s="196"/>
      <c r="K7" s="158">
        <v>25</v>
      </c>
      <c r="L7" s="109"/>
      <c r="M7" s="107" t="str">
        <f t="shared" si="0"/>
        <v/>
      </c>
      <c r="N7" s="5" t="s">
        <v>23</v>
      </c>
      <c r="O7" s="7">
        <v>305</v>
      </c>
      <c r="P7" s="7" t="s">
        <v>24</v>
      </c>
      <c r="Q7" s="158">
        <v>570</v>
      </c>
      <c r="R7" s="109"/>
      <c r="S7" s="108" t="str">
        <f t="shared" si="1"/>
        <v/>
      </c>
      <c r="T7" s="216"/>
      <c r="U7" s="217"/>
      <c r="V7" s="271"/>
      <c r="W7" s="273"/>
      <c r="X7" s="273"/>
      <c r="Y7" s="273"/>
      <c r="Z7" s="220"/>
      <c r="AA7" s="221"/>
      <c r="AB7" s="213"/>
      <c r="AC7" s="214"/>
      <c r="AD7" s="215"/>
      <c r="AE7" s="269"/>
      <c r="AF7" s="269"/>
      <c r="AG7" s="270"/>
      <c r="AH7" s="235"/>
      <c r="AI7" s="209"/>
      <c r="AJ7" s="255"/>
      <c r="AK7" s="256"/>
    </row>
    <row r="8" spans="1:37" s="29" customFormat="1" ht="12" customHeight="1" x14ac:dyDescent="0.2">
      <c r="A8" s="5" t="s">
        <v>25</v>
      </c>
      <c r="B8" s="7">
        <v>6</v>
      </c>
      <c r="C8" s="7" t="s">
        <v>26</v>
      </c>
      <c r="D8" s="158">
        <v>375</v>
      </c>
      <c r="E8" s="109"/>
      <c r="F8" s="177"/>
      <c r="G8" s="5" t="s">
        <v>27</v>
      </c>
      <c r="H8" s="7">
        <v>156</v>
      </c>
      <c r="I8" s="195" t="s">
        <v>28</v>
      </c>
      <c r="J8" s="196"/>
      <c r="K8" s="158">
        <v>145</v>
      </c>
      <c r="L8" s="109"/>
      <c r="M8" s="107" t="str">
        <f t="shared" si="0"/>
        <v/>
      </c>
      <c r="N8" s="5" t="s">
        <v>29</v>
      </c>
      <c r="O8" s="7">
        <v>306</v>
      </c>
      <c r="P8" s="7" t="s">
        <v>30</v>
      </c>
      <c r="Q8" s="158">
        <v>0</v>
      </c>
      <c r="R8" s="109"/>
      <c r="S8" s="108" t="str">
        <f t="shared" si="1"/>
        <v/>
      </c>
      <c r="T8" s="197" t="s">
        <v>358</v>
      </c>
      <c r="U8" s="198"/>
      <c r="V8" s="259">
        <f>AB36+AB65+AK74</f>
        <v>0</v>
      </c>
      <c r="W8" s="260"/>
      <c r="X8" s="260"/>
      <c r="Y8" s="260"/>
      <c r="Z8" s="211" t="s">
        <v>301</v>
      </c>
      <c r="AA8" s="262"/>
      <c r="AB8" s="197" t="s">
        <v>400</v>
      </c>
      <c r="AC8" s="265"/>
      <c r="AD8" s="198"/>
      <c r="AE8" s="278" t="s">
        <v>401</v>
      </c>
      <c r="AF8" s="279"/>
      <c r="AG8" s="279"/>
      <c r="AH8" s="279"/>
      <c r="AI8" s="279"/>
      <c r="AJ8" s="279"/>
      <c r="AK8" s="280"/>
    </row>
    <row r="9" spans="1:37" s="29" customFormat="1" ht="12" customHeight="1" thickBot="1" x14ac:dyDescent="0.25">
      <c r="A9" s="5"/>
      <c r="B9" s="7">
        <v>7</v>
      </c>
      <c r="C9" s="7" t="s">
        <v>31</v>
      </c>
      <c r="D9" s="158">
        <v>370</v>
      </c>
      <c r="E9" s="109"/>
      <c r="F9" s="177"/>
      <c r="G9" s="5"/>
      <c r="H9" s="7">
        <v>157</v>
      </c>
      <c r="I9" s="195" t="s">
        <v>32</v>
      </c>
      <c r="J9" s="196"/>
      <c r="K9" s="158">
        <v>110</v>
      </c>
      <c r="L9" s="109"/>
      <c r="M9" s="107" t="str">
        <f t="shared" si="0"/>
        <v/>
      </c>
      <c r="N9" s="5" t="s">
        <v>33</v>
      </c>
      <c r="O9" s="7">
        <v>307</v>
      </c>
      <c r="P9" s="7" t="s">
        <v>34</v>
      </c>
      <c r="Q9" s="158">
        <v>545</v>
      </c>
      <c r="R9" s="109"/>
      <c r="S9" s="108" t="str">
        <f t="shared" si="1"/>
        <v/>
      </c>
      <c r="T9" s="257"/>
      <c r="U9" s="258"/>
      <c r="V9" s="261"/>
      <c r="W9" s="261"/>
      <c r="X9" s="261"/>
      <c r="Y9" s="261"/>
      <c r="Z9" s="263"/>
      <c r="AA9" s="264"/>
      <c r="AB9" s="257"/>
      <c r="AC9" s="266"/>
      <c r="AD9" s="258"/>
      <c r="AE9" s="281"/>
      <c r="AF9" s="281"/>
      <c r="AG9" s="281"/>
      <c r="AH9" s="281"/>
      <c r="AI9" s="281"/>
      <c r="AJ9" s="281"/>
      <c r="AK9" s="282"/>
    </row>
    <row r="10" spans="1:37" s="29" customFormat="1" ht="12" customHeight="1" thickBot="1" x14ac:dyDescent="0.25">
      <c r="A10" s="5" t="s">
        <v>29</v>
      </c>
      <c r="B10" s="7">
        <v>8</v>
      </c>
      <c r="C10" s="7" t="s">
        <v>35</v>
      </c>
      <c r="D10" s="158">
        <v>480</v>
      </c>
      <c r="E10" s="109"/>
      <c r="F10" s="177"/>
      <c r="G10" s="5" t="s">
        <v>29</v>
      </c>
      <c r="H10" s="7">
        <v>158</v>
      </c>
      <c r="I10" s="195" t="s">
        <v>36</v>
      </c>
      <c r="J10" s="196"/>
      <c r="K10" s="158">
        <v>120</v>
      </c>
      <c r="L10" s="109"/>
      <c r="M10" s="107" t="str">
        <f t="shared" si="0"/>
        <v/>
      </c>
      <c r="N10" s="5" t="s">
        <v>37</v>
      </c>
      <c r="O10" s="7">
        <v>308</v>
      </c>
      <c r="P10" s="7" t="s">
        <v>38</v>
      </c>
      <c r="Q10" s="158">
        <v>70</v>
      </c>
      <c r="R10" s="109"/>
      <c r="S10" s="107" t="str">
        <f t="shared" si="1"/>
        <v/>
      </c>
      <c r="T10" s="10"/>
      <c r="U10" s="11" t="s">
        <v>0</v>
      </c>
      <c r="V10" s="229" t="s">
        <v>1</v>
      </c>
      <c r="W10" s="230"/>
      <c r="X10" s="230"/>
      <c r="Y10" s="231"/>
      <c r="Z10" s="140" t="s">
        <v>300</v>
      </c>
      <c r="AA10" s="141" t="s">
        <v>386</v>
      </c>
      <c r="AB10" s="140" t="s">
        <v>355</v>
      </c>
      <c r="AC10" s="10"/>
      <c r="AD10" s="11" t="s">
        <v>0</v>
      </c>
      <c r="AE10" s="229" t="s">
        <v>1</v>
      </c>
      <c r="AF10" s="232"/>
      <c r="AG10" s="232"/>
      <c r="AH10" s="233"/>
      <c r="AI10" s="140" t="s">
        <v>300</v>
      </c>
      <c r="AJ10" s="141" t="s">
        <v>386</v>
      </c>
      <c r="AK10" s="140" t="s">
        <v>355</v>
      </c>
    </row>
    <row r="11" spans="1:37" s="29" customFormat="1" ht="12" customHeight="1" x14ac:dyDescent="0.2">
      <c r="A11" s="5"/>
      <c r="B11" s="7">
        <v>9</v>
      </c>
      <c r="C11" s="7" t="s">
        <v>40</v>
      </c>
      <c r="D11" s="158">
        <v>305</v>
      </c>
      <c r="E11" s="109"/>
      <c r="F11" s="177"/>
      <c r="G11" s="5"/>
      <c r="H11" s="7">
        <v>159</v>
      </c>
      <c r="I11" s="195" t="s">
        <v>275</v>
      </c>
      <c r="J11" s="196"/>
      <c r="K11" s="158">
        <v>225</v>
      </c>
      <c r="L11" s="109"/>
      <c r="M11" s="107" t="str">
        <f t="shared" si="0"/>
        <v/>
      </c>
      <c r="N11" s="5" t="s">
        <v>41</v>
      </c>
      <c r="O11" s="7">
        <v>309</v>
      </c>
      <c r="P11" s="7" t="s">
        <v>42</v>
      </c>
      <c r="Q11" s="158">
        <v>345</v>
      </c>
      <c r="R11" s="109"/>
      <c r="S11" s="107" t="str">
        <f t="shared" si="1"/>
        <v/>
      </c>
      <c r="T11" s="12"/>
      <c r="U11" s="6">
        <v>452</v>
      </c>
      <c r="V11" s="185" t="s">
        <v>343</v>
      </c>
      <c r="W11" s="186"/>
      <c r="X11" s="186"/>
      <c r="Y11" s="187"/>
      <c r="Z11" s="157">
        <v>410</v>
      </c>
      <c r="AA11" s="105"/>
      <c r="AB11" s="107" t="str">
        <f t="shared" ref="AB11:AB33" si="3">IF(AA11=1,+Z11,"")</f>
        <v/>
      </c>
      <c r="AC11" s="5"/>
      <c r="AD11" s="6">
        <v>501</v>
      </c>
      <c r="AE11" s="185" t="s">
        <v>39</v>
      </c>
      <c r="AF11" s="186"/>
      <c r="AG11" s="186"/>
      <c r="AH11" s="187"/>
      <c r="AI11" s="157">
        <v>710</v>
      </c>
      <c r="AJ11" s="105"/>
      <c r="AK11" s="107" t="str">
        <f t="shared" ref="AK11:AK25" si="4">IF(AJ11=1,+AI11,"")</f>
        <v/>
      </c>
    </row>
    <row r="12" spans="1:37" s="29" customFormat="1" ht="12" customHeight="1" x14ac:dyDescent="0.2">
      <c r="A12" s="5" t="s">
        <v>21</v>
      </c>
      <c r="B12" s="7">
        <v>10</v>
      </c>
      <c r="C12" s="7" t="s">
        <v>45</v>
      </c>
      <c r="D12" s="158">
        <v>330</v>
      </c>
      <c r="E12" s="109"/>
      <c r="F12" s="177"/>
      <c r="G12" s="5" t="s">
        <v>46</v>
      </c>
      <c r="H12" s="7">
        <v>160</v>
      </c>
      <c r="I12" s="195" t="s">
        <v>47</v>
      </c>
      <c r="J12" s="196"/>
      <c r="K12" s="158">
        <v>30</v>
      </c>
      <c r="L12" s="109"/>
      <c r="M12" s="107" t="str">
        <f t="shared" si="0"/>
        <v/>
      </c>
      <c r="N12" s="5"/>
      <c r="O12" s="7">
        <v>310</v>
      </c>
      <c r="P12" s="7" t="s">
        <v>276</v>
      </c>
      <c r="Q12" s="158">
        <v>335</v>
      </c>
      <c r="R12" s="109"/>
      <c r="S12" s="107" t="str">
        <f t="shared" si="1"/>
        <v/>
      </c>
      <c r="T12" s="12"/>
      <c r="U12" s="7">
        <v>453</v>
      </c>
      <c r="V12" s="179" t="s">
        <v>43</v>
      </c>
      <c r="W12" s="180"/>
      <c r="X12" s="180"/>
      <c r="Y12" s="181"/>
      <c r="Z12" s="158">
        <v>355</v>
      </c>
      <c r="AA12" s="109"/>
      <c r="AB12" s="107" t="str">
        <f t="shared" si="3"/>
        <v/>
      </c>
      <c r="AC12" s="5"/>
      <c r="AD12" s="7">
        <v>502</v>
      </c>
      <c r="AE12" s="179" t="s">
        <v>44</v>
      </c>
      <c r="AF12" s="180"/>
      <c r="AG12" s="180"/>
      <c r="AH12" s="181"/>
      <c r="AI12" s="158">
        <v>555</v>
      </c>
      <c r="AJ12" s="109"/>
      <c r="AK12" s="107" t="str">
        <f t="shared" si="4"/>
        <v/>
      </c>
    </row>
    <row r="13" spans="1:37" s="29" customFormat="1" ht="12" customHeight="1" thickBot="1" x14ac:dyDescent="0.25">
      <c r="A13" s="5" t="s">
        <v>27</v>
      </c>
      <c r="B13" s="7">
        <v>11</v>
      </c>
      <c r="C13" s="7" t="s">
        <v>277</v>
      </c>
      <c r="D13" s="158">
        <v>285</v>
      </c>
      <c r="E13" s="109"/>
      <c r="F13" s="177"/>
      <c r="G13" s="5" t="s">
        <v>51</v>
      </c>
      <c r="H13" s="7">
        <v>161</v>
      </c>
      <c r="I13" s="195" t="s">
        <v>52</v>
      </c>
      <c r="J13" s="196"/>
      <c r="K13" s="158">
        <v>210</v>
      </c>
      <c r="L13" s="109"/>
      <c r="M13" s="107" t="str">
        <f t="shared" si="0"/>
        <v/>
      </c>
      <c r="N13" s="5"/>
      <c r="O13" s="7">
        <v>312</v>
      </c>
      <c r="P13" s="7" t="s">
        <v>246</v>
      </c>
      <c r="Q13" s="158">
        <v>385</v>
      </c>
      <c r="R13" s="110"/>
      <c r="S13" s="107" t="str">
        <f t="shared" si="1"/>
        <v/>
      </c>
      <c r="T13" s="12"/>
      <c r="U13" s="7">
        <v>454</v>
      </c>
      <c r="V13" s="179" t="s">
        <v>48</v>
      </c>
      <c r="W13" s="180"/>
      <c r="X13" s="180"/>
      <c r="Y13" s="181"/>
      <c r="Z13" s="158">
        <v>380</v>
      </c>
      <c r="AA13" s="109"/>
      <c r="AB13" s="107" t="str">
        <f t="shared" si="3"/>
        <v/>
      </c>
      <c r="AC13" s="5" t="s">
        <v>49</v>
      </c>
      <c r="AD13" s="7">
        <v>503</v>
      </c>
      <c r="AE13" s="179" t="s">
        <v>50</v>
      </c>
      <c r="AF13" s="180"/>
      <c r="AG13" s="180"/>
      <c r="AH13" s="181"/>
      <c r="AI13" s="158">
        <v>735</v>
      </c>
      <c r="AJ13" s="109"/>
      <c r="AK13" s="107" t="str">
        <f t="shared" si="4"/>
        <v/>
      </c>
    </row>
    <row r="14" spans="1:37" s="29" customFormat="1" ht="12" customHeight="1" x14ac:dyDescent="0.2">
      <c r="A14" s="5" t="s">
        <v>56</v>
      </c>
      <c r="B14" s="7">
        <v>12</v>
      </c>
      <c r="C14" s="7" t="s">
        <v>57</v>
      </c>
      <c r="D14" s="158">
        <v>175</v>
      </c>
      <c r="E14" s="109"/>
      <c r="F14" s="177"/>
      <c r="G14" s="5" t="s">
        <v>21</v>
      </c>
      <c r="H14" s="7">
        <v>162</v>
      </c>
      <c r="I14" s="195" t="s">
        <v>58</v>
      </c>
      <c r="J14" s="196"/>
      <c r="K14" s="158">
        <v>400</v>
      </c>
      <c r="L14" s="109"/>
      <c r="M14" s="107" t="str">
        <f t="shared" si="0"/>
        <v/>
      </c>
      <c r="N14" s="14">
        <f>COUNT(S3:S14)</f>
        <v>0</v>
      </c>
      <c r="O14" s="68"/>
      <c r="P14" s="69"/>
      <c r="Q14" s="164"/>
      <c r="R14" s="112"/>
      <c r="S14" s="111"/>
      <c r="T14" s="12"/>
      <c r="U14" s="7">
        <v>455</v>
      </c>
      <c r="V14" s="179" t="s">
        <v>53</v>
      </c>
      <c r="W14" s="180"/>
      <c r="X14" s="180"/>
      <c r="Y14" s="181"/>
      <c r="Z14" s="158">
        <v>220</v>
      </c>
      <c r="AA14" s="109"/>
      <c r="AB14" s="107" t="str">
        <f t="shared" si="3"/>
        <v/>
      </c>
      <c r="AC14" s="5" t="s">
        <v>54</v>
      </c>
      <c r="AD14" s="7">
        <v>504</v>
      </c>
      <c r="AE14" s="179" t="s">
        <v>55</v>
      </c>
      <c r="AF14" s="180"/>
      <c r="AG14" s="180"/>
      <c r="AH14" s="181"/>
      <c r="AI14" s="158">
        <v>530</v>
      </c>
      <c r="AJ14" s="109"/>
      <c r="AK14" s="107" t="str">
        <f t="shared" si="4"/>
        <v/>
      </c>
    </row>
    <row r="15" spans="1:37" s="29" customFormat="1" ht="12" customHeight="1" thickBot="1" x14ac:dyDescent="0.25">
      <c r="A15" s="5" t="s">
        <v>62</v>
      </c>
      <c r="B15" s="7">
        <v>13</v>
      </c>
      <c r="C15" s="7" t="s">
        <v>63</v>
      </c>
      <c r="D15" s="158">
        <v>580</v>
      </c>
      <c r="E15" s="109"/>
      <c r="F15" s="177"/>
      <c r="G15" s="5" t="s">
        <v>64</v>
      </c>
      <c r="H15" s="7">
        <v>163</v>
      </c>
      <c r="I15" s="195" t="s">
        <v>65</v>
      </c>
      <c r="J15" s="196"/>
      <c r="K15" s="158">
        <v>580</v>
      </c>
      <c r="L15" s="109"/>
      <c r="M15" s="107" t="str">
        <f t="shared" si="0"/>
        <v/>
      </c>
      <c r="N15" s="16" t="s">
        <v>290</v>
      </c>
      <c r="O15" s="17"/>
      <c r="P15" s="70" t="s">
        <v>272</v>
      </c>
      <c r="Q15" s="71">
        <f>SUM(Q3:Q14)</f>
        <v>3885</v>
      </c>
      <c r="R15" s="115"/>
      <c r="S15" s="114">
        <f>SUM(S3:S13)</f>
        <v>0</v>
      </c>
      <c r="T15" s="15"/>
      <c r="U15" s="7">
        <v>456</v>
      </c>
      <c r="V15" s="179" t="s">
        <v>59</v>
      </c>
      <c r="W15" s="180"/>
      <c r="X15" s="180"/>
      <c r="Y15" s="181"/>
      <c r="Z15" s="158">
        <v>395</v>
      </c>
      <c r="AA15" s="109"/>
      <c r="AB15" s="107" t="str">
        <f t="shared" si="3"/>
        <v/>
      </c>
      <c r="AC15" s="5" t="s">
        <v>60</v>
      </c>
      <c r="AD15" s="7">
        <v>505</v>
      </c>
      <c r="AE15" s="179" t="s">
        <v>61</v>
      </c>
      <c r="AF15" s="180"/>
      <c r="AG15" s="180"/>
      <c r="AH15" s="181"/>
      <c r="AI15" s="158">
        <v>500</v>
      </c>
      <c r="AJ15" s="109"/>
      <c r="AK15" s="107" t="str">
        <f t="shared" si="4"/>
        <v/>
      </c>
    </row>
    <row r="16" spans="1:37" s="29" customFormat="1" ht="12" customHeight="1" x14ac:dyDescent="0.2">
      <c r="A16" s="5" t="s">
        <v>69</v>
      </c>
      <c r="B16" s="7">
        <v>14</v>
      </c>
      <c r="C16" s="7" t="s">
        <v>70</v>
      </c>
      <c r="D16" s="158">
        <v>450</v>
      </c>
      <c r="E16" s="109"/>
      <c r="F16" s="106" t="str">
        <f t="shared" si="2"/>
        <v/>
      </c>
      <c r="G16" s="5"/>
      <c r="H16" s="7">
        <v>164</v>
      </c>
      <c r="I16" s="195" t="s">
        <v>283</v>
      </c>
      <c r="J16" s="196"/>
      <c r="K16" s="158">
        <v>305</v>
      </c>
      <c r="L16" s="109"/>
      <c r="M16" s="107" t="str">
        <f t="shared" si="0"/>
        <v/>
      </c>
      <c r="N16" s="8"/>
      <c r="O16" s="6">
        <v>351</v>
      </c>
      <c r="P16" s="72" t="s">
        <v>339</v>
      </c>
      <c r="Q16" s="161">
        <v>140</v>
      </c>
      <c r="R16" s="105"/>
      <c r="S16" s="107" t="str">
        <f t="shared" ref="S16:S48" si="5">IF(R16=1,+Q16,"")</f>
        <v/>
      </c>
      <c r="T16" s="15"/>
      <c r="U16" s="7">
        <v>457</v>
      </c>
      <c r="V16" s="179" t="s">
        <v>67</v>
      </c>
      <c r="W16" s="180"/>
      <c r="X16" s="180"/>
      <c r="Y16" s="181"/>
      <c r="Z16" s="158">
        <v>110</v>
      </c>
      <c r="AA16" s="109"/>
      <c r="AB16" s="107" t="str">
        <f t="shared" si="3"/>
        <v/>
      </c>
      <c r="AC16" s="5"/>
      <c r="AD16" s="7">
        <v>506</v>
      </c>
      <c r="AE16" s="179" t="s">
        <v>68</v>
      </c>
      <c r="AF16" s="180"/>
      <c r="AG16" s="180"/>
      <c r="AH16" s="181"/>
      <c r="AI16" s="158">
        <v>520</v>
      </c>
      <c r="AJ16" s="109"/>
      <c r="AK16" s="107" t="str">
        <f t="shared" si="4"/>
        <v/>
      </c>
    </row>
    <row r="17" spans="1:40" s="29" customFormat="1" ht="12" customHeight="1" thickBot="1" x14ac:dyDescent="0.25">
      <c r="A17" s="14">
        <f>COUNT(F3:F17)</f>
        <v>0</v>
      </c>
      <c r="B17" s="13">
        <v>15</v>
      </c>
      <c r="C17" s="13" t="s">
        <v>73</v>
      </c>
      <c r="D17" s="159">
        <v>545</v>
      </c>
      <c r="E17" s="110"/>
      <c r="F17" s="116" t="str">
        <f t="shared" si="2"/>
        <v/>
      </c>
      <c r="G17" s="5"/>
      <c r="H17" s="7">
        <v>165</v>
      </c>
      <c r="I17" s="195" t="s">
        <v>74</v>
      </c>
      <c r="J17" s="196"/>
      <c r="K17" s="158">
        <v>230</v>
      </c>
      <c r="L17" s="109"/>
      <c r="M17" s="107" t="str">
        <f t="shared" si="0"/>
        <v/>
      </c>
      <c r="N17" s="73"/>
      <c r="O17" s="7">
        <v>352</v>
      </c>
      <c r="P17" s="74" t="s">
        <v>75</v>
      </c>
      <c r="Q17" s="158">
        <v>310</v>
      </c>
      <c r="R17" s="109"/>
      <c r="S17" s="107" t="str">
        <f t="shared" si="5"/>
        <v/>
      </c>
      <c r="T17" s="15" t="s">
        <v>71</v>
      </c>
      <c r="U17" s="7">
        <v>458</v>
      </c>
      <c r="V17" s="179" t="s">
        <v>313</v>
      </c>
      <c r="W17" s="180"/>
      <c r="X17" s="180"/>
      <c r="Y17" s="181"/>
      <c r="Z17" s="165">
        <v>160</v>
      </c>
      <c r="AA17" s="109"/>
      <c r="AB17" s="107" t="str">
        <f t="shared" si="3"/>
        <v/>
      </c>
      <c r="AC17" s="5" t="s">
        <v>29</v>
      </c>
      <c r="AD17" s="7">
        <v>507</v>
      </c>
      <c r="AE17" s="179" t="s">
        <v>72</v>
      </c>
      <c r="AF17" s="180"/>
      <c r="AG17" s="180"/>
      <c r="AH17" s="181"/>
      <c r="AI17" s="158">
        <v>505</v>
      </c>
      <c r="AJ17" s="109"/>
      <c r="AK17" s="107" t="str">
        <f t="shared" si="4"/>
        <v/>
      </c>
    </row>
    <row r="18" spans="1:40" s="29" customFormat="1" ht="12" customHeight="1" thickBot="1" x14ac:dyDescent="0.25">
      <c r="A18" s="16" t="s">
        <v>87</v>
      </c>
      <c r="B18" s="22"/>
      <c r="C18" s="31" t="s">
        <v>66</v>
      </c>
      <c r="D18" s="160">
        <f>SUM(D3:D17)</f>
        <v>6175</v>
      </c>
      <c r="E18" s="118"/>
      <c r="F18" s="117">
        <f>SUM(F3:F17)</f>
        <v>0</v>
      </c>
      <c r="G18" s="5"/>
      <c r="H18" s="7">
        <v>166</v>
      </c>
      <c r="I18" s="195" t="s">
        <v>77</v>
      </c>
      <c r="J18" s="196"/>
      <c r="K18" s="158">
        <v>195</v>
      </c>
      <c r="L18" s="109"/>
      <c r="M18" s="107" t="str">
        <f t="shared" si="0"/>
        <v/>
      </c>
      <c r="N18" s="73"/>
      <c r="O18" s="7">
        <v>353</v>
      </c>
      <c r="P18" s="74" t="s">
        <v>78</v>
      </c>
      <c r="Q18" s="158">
        <v>25</v>
      </c>
      <c r="R18" s="109"/>
      <c r="S18" s="107" t="str">
        <f t="shared" si="5"/>
        <v/>
      </c>
      <c r="T18" s="15"/>
      <c r="U18" s="7">
        <v>459</v>
      </c>
      <c r="V18" s="179" t="s">
        <v>314</v>
      </c>
      <c r="W18" s="180"/>
      <c r="X18" s="180"/>
      <c r="Y18" s="181"/>
      <c r="Z18" s="158">
        <v>325</v>
      </c>
      <c r="AA18" s="109"/>
      <c r="AB18" s="107" t="str">
        <f t="shared" si="3"/>
        <v/>
      </c>
      <c r="AC18" s="5"/>
      <c r="AD18" s="7">
        <v>508</v>
      </c>
      <c r="AE18" s="179" t="s">
        <v>76</v>
      </c>
      <c r="AF18" s="180"/>
      <c r="AG18" s="180"/>
      <c r="AH18" s="181"/>
      <c r="AI18" s="158">
        <v>320</v>
      </c>
      <c r="AJ18" s="109"/>
      <c r="AK18" s="107" t="str">
        <f t="shared" si="4"/>
        <v/>
      </c>
    </row>
    <row r="19" spans="1:40" s="29" customFormat="1" ht="12" customHeight="1" x14ac:dyDescent="0.2">
      <c r="A19" s="20"/>
      <c r="B19" s="6">
        <v>51</v>
      </c>
      <c r="C19" s="6" t="s">
        <v>92</v>
      </c>
      <c r="D19" s="161">
        <v>190</v>
      </c>
      <c r="E19" s="105"/>
      <c r="F19" s="106" t="str">
        <f t="shared" si="2"/>
        <v/>
      </c>
      <c r="G19" s="5"/>
      <c r="H19" s="7">
        <v>167</v>
      </c>
      <c r="I19" s="195" t="s">
        <v>82</v>
      </c>
      <c r="J19" s="196"/>
      <c r="K19" s="158">
        <v>465</v>
      </c>
      <c r="L19" s="109"/>
      <c r="M19" s="107" t="str">
        <f t="shared" si="0"/>
        <v/>
      </c>
      <c r="N19" s="73"/>
      <c r="O19" s="7">
        <v>354</v>
      </c>
      <c r="P19" s="74" t="s">
        <v>83</v>
      </c>
      <c r="Q19" s="158">
        <v>705</v>
      </c>
      <c r="R19" s="109"/>
      <c r="S19" s="107" t="str">
        <f t="shared" si="5"/>
        <v/>
      </c>
      <c r="T19" s="15"/>
      <c r="U19" s="7">
        <v>460</v>
      </c>
      <c r="V19" s="179" t="s">
        <v>79</v>
      </c>
      <c r="W19" s="180"/>
      <c r="X19" s="180"/>
      <c r="Y19" s="181"/>
      <c r="Z19" s="158">
        <v>280</v>
      </c>
      <c r="AA19" s="109"/>
      <c r="AB19" s="107" t="str">
        <f t="shared" si="3"/>
        <v/>
      </c>
      <c r="AC19" s="5" t="s">
        <v>80</v>
      </c>
      <c r="AD19" s="7">
        <v>509</v>
      </c>
      <c r="AE19" s="179" t="s">
        <v>81</v>
      </c>
      <c r="AF19" s="180"/>
      <c r="AG19" s="180"/>
      <c r="AH19" s="181"/>
      <c r="AI19" s="158">
        <v>470</v>
      </c>
      <c r="AJ19" s="109"/>
      <c r="AK19" s="107" t="str">
        <f t="shared" si="4"/>
        <v/>
      </c>
    </row>
    <row r="20" spans="1:40" s="29" customFormat="1" ht="12" customHeight="1" x14ac:dyDescent="0.2">
      <c r="A20" s="5"/>
      <c r="B20" s="7">
        <v>52</v>
      </c>
      <c r="C20" s="7" t="s">
        <v>97</v>
      </c>
      <c r="D20" s="158">
        <v>180</v>
      </c>
      <c r="E20" s="109"/>
      <c r="F20" s="107" t="str">
        <f t="shared" si="2"/>
        <v/>
      </c>
      <c r="G20" s="5"/>
      <c r="H20" s="7">
        <v>168</v>
      </c>
      <c r="I20" s="195" t="s">
        <v>88</v>
      </c>
      <c r="J20" s="196"/>
      <c r="K20" s="158">
        <v>430</v>
      </c>
      <c r="L20" s="109"/>
      <c r="M20" s="107" t="str">
        <f t="shared" si="0"/>
        <v/>
      </c>
      <c r="N20" s="73"/>
      <c r="O20" s="7">
        <v>355</v>
      </c>
      <c r="P20" s="74" t="s">
        <v>89</v>
      </c>
      <c r="Q20" s="158">
        <v>370</v>
      </c>
      <c r="R20" s="109"/>
      <c r="S20" s="107" t="str">
        <f t="shared" si="5"/>
        <v/>
      </c>
      <c r="T20" s="15"/>
      <c r="U20" s="7">
        <v>461</v>
      </c>
      <c r="V20" s="179" t="s">
        <v>84</v>
      </c>
      <c r="W20" s="180"/>
      <c r="X20" s="180"/>
      <c r="Y20" s="181"/>
      <c r="Z20" s="158">
        <v>290</v>
      </c>
      <c r="AA20" s="109"/>
      <c r="AB20" s="107" t="str">
        <f t="shared" si="3"/>
        <v/>
      </c>
      <c r="AC20" s="5" t="s">
        <v>85</v>
      </c>
      <c r="AD20" s="7">
        <v>510</v>
      </c>
      <c r="AE20" s="179" t="s">
        <v>86</v>
      </c>
      <c r="AF20" s="180"/>
      <c r="AG20" s="180"/>
      <c r="AH20" s="181"/>
      <c r="AI20" s="158">
        <v>610</v>
      </c>
      <c r="AJ20" s="109"/>
      <c r="AK20" s="107" t="str">
        <f t="shared" si="4"/>
        <v/>
      </c>
    </row>
    <row r="21" spans="1:40" s="29" customFormat="1" ht="12" customHeight="1" x14ac:dyDescent="0.2">
      <c r="A21" s="5"/>
      <c r="B21" s="7">
        <v>53</v>
      </c>
      <c r="C21" s="7" t="s">
        <v>100</v>
      </c>
      <c r="D21" s="158">
        <v>190</v>
      </c>
      <c r="E21" s="109"/>
      <c r="F21" s="107" t="str">
        <f t="shared" si="2"/>
        <v/>
      </c>
      <c r="G21" s="5"/>
      <c r="H21" s="21">
        <v>169</v>
      </c>
      <c r="I21" s="195" t="s">
        <v>93</v>
      </c>
      <c r="J21" s="196"/>
      <c r="K21" s="163">
        <v>385</v>
      </c>
      <c r="L21" s="109"/>
      <c r="M21" s="107" t="str">
        <f t="shared" si="0"/>
        <v/>
      </c>
      <c r="N21" s="73"/>
      <c r="O21" s="7">
        <v>356</v>
      </c>
      <c r="P21" s="74" t="s">
        <v>94</v>
      </c>
      <c r="Q21" s="158">
        <v>595</v>
      </c>
      <c r="R21" s="109"/>
      <c r="S21" s="107" t="str">
        <f t="shared" si="5"/>
        <v/>
      </c>
      <c r="T21" s="15"/>
      <c r="U21" s="7">
        <v>462</v>
      </c>
      <c r="V21" s="179" t="s">
        <v>90</v>
      </c>
      <c r="W21" s="180"/>
      <c r="X21" s="180"/>
      <c r="Y21" s="181"/>
      <c r="Z21" s="158">
        <v>330</v>
      </c>
      <c r="AA21" s="109"/>
      <c r="AB21" s="107" t="str">
        <f t="shared" si="3"/>
        <v/>
      </c>
      <c r="AC21" s="5"/>
      <c r="AD21" s="7">
        <v>511</v>
      </c>
      <c r="AE21" s="179" t="s">
        <v>91</v>
      </c>
      <c r="AF21" s="180"/>
      <c r="AG21" s="180"/>
      <c r="AH21" s="181"/>
      <c r="AI21" s="158">
        <v>360</v>
      </c>
      <c r="AJ21" s="109"/>
      <c r="AK21" s="107" t="str">
        <f t="shared" si="4"/>
        <v/>
      </c>
      <c r="AM21" s="104"/>
      <c r="AN21" s="104"/>
    </row>
    <row r="22" spans="1:40" s="29" customFormat="1" ht="12" customHeight="1" x14ac:dyDescent="0.2">
      <c r="A22" s="5"/>
      <c r="B22" s="7">
        <v>54</v>
      </c>
      <c r="C22" s="7" t="s">
        <v>104</v>
      </c>
      <c r="D22" s="158">
        <v>260</v>
      </c>
      <c r="E22" s="109"/>
      <c r="F22" s="107" t="str">
        <f t="shared" si="2"/>
        <v/>
      </c>
      <c r="G22" s="17"/>
      <c r="H22" s="13">
        <v>170</v>
      </c>
      <c r="I22" s="195" t="s">
        <v>98</v>
      </c>
      <c r="J22" s="196"/>
      <c r="K22" s="159">
        <v>280</v>
      </c>
      <c r="L22" s="109"/>
      <c r="M22" s="107" t="str">
        <f t="shared" si="0"/>
        <v/>
      </c>
      <c r="N22" s="73"/>
      <c r="O22" s="7">
        <v>357</v>
      </c>
      <c r="P22" s="74" t="s">
        <v>341</v>
      </c>
      <c r="Q22" s="158">
        <v>310</v>
      </c>
      <c r="R22" s="109"/>
      <c r="S22" s="107" t="str">
        <f t="shared" si="5"/>
        <v/>
      </c>
      <c r="T22" s="15" t="s">
        <v>95</v>
      </c>
      <c r="U22" s="7">
        <v>463</v>
      </c>
      <c r="V22" s="179" t="s">
        <v>96</v>
      </c>
      <c r="W22" s="180"/>
      <c r="X22" s="180"/>
      <c r="Y22" s="181"/>
      <c r="Z22" s="158">
        <v>400</v>
      </c>
      <c r="AA22" s="109"/>
      <c r="AB22" s="107" t="str">
        <f t="shared" si="3"/>
        <v/>
      </c>
      <c r="AC22" s="5"/>
      <c r="AD22" s="7">
        <v>512</v>
      </c>
      <c r="AE22" s="179" t="s">
        <v>315</v>
      </c>
      <c r="AF22" s="180"/>
      <c r="AG22" s="180"/>
      <c r="AH22" s="181"/>
      <c r="AI22" s="158">
        <v>440</v>
      </c>
      <c r="AJ22" s="109"/>
      <c r="AK22" s="107" t="str">
        <f t="shared" si="4"/>
        <v/>
      </c>
      <c r="AN22" s="104"/>
    </row>
    <row r="23" spans="1:40" s="29" customFormat="1" ht="12" customHeight="1" x14ac:dyDescent="0.2">
      <c r="A23" s="5"/>
      <c r="B23" s="7">
        <v>55</v>
      </c>
      <c r="C23" s="7" t="s">
        <v>108</v>
      </c>
      <c r="D23" s="158">
        <v>200</v>
      </c>
      <c r="E23" s="109"/>
      <c r="F23" s="107" t="str">
        <f t="shared" si="2"/>
        <v/>
      </c>
      <c r="G23" s="17"/>
      <c r="H23" s="13">
        <v>171</v>
      </c>
      <c r="I23" s="195" t="s">
        <v>267</v>
      </c>
      <c r="J23" s="196"/>
      <c r="K23" s="159">
        <v>345</v>
      </c>
      <c r="L23" s="109"/>
      <c r="M23" s="107" t="str">
        <f t="shared" si="0"/>
        <v/>
      </c>
      <c r="N23" s="73"/>
      <c r="O23" s="7">
        <v>358</v>
      </c>
      <c r="P23" s="74" t="s">
        <v>102</v>
      </c>
      <c r="Q23" s="158">
        <v>555</v>
      </c>
      <c r="R23" s="109"/>
      <c r="S23" s="107" t="str">
        <f t="shared" si="5"/>
        <v/>
      </c>
      <c r="T23" s="15"/>
      <c r="U23" s="7">
        <v>464</v>
      </c>
      <c r="V23" s="179" t="s">
        <v>99</v>
      </c>
      <c r="W23" s="180"/>
      <c r="X23" s="180"/>
      <c r="Y23" s="181"/>
      <c r="Z23" s="158">
        <v>1050</v>
      </c>
      <c r="AA23" s="109"/>
      <c r="AB23" s="107" t="str">
        <f t="shared" si="3"/>
        <v/>
      </c>
      <c r="AC23" s="5"/>
      <c r="AD23" s="7">
        <v>513</v>
      </c>
      <c r="AE23" s="179" t="s">
        <v>316</v>
      </c>
      <c r="AF23" s="180"/>
      <c r="AG23" s="180"/>
      <c r="AH23" s="181"/>
      <c r="AI23" s="158">
        <v>570</v>
      </c>
      <c r="AJ23" s="109"/>
      <c r="AK23" s="107" t="str">
        <f t="shared" si="4"/>
        <v/>
      </c>
    </row>
    <row r="24" spans="1:40" s="29" customFormat="1" ht="12" customHeight="1" thickBot="1" x14ac:dyDescent="0.25">
      <c r="A24" s="5"/>
      <c r="B24" s="7">
        <v>56</v>
      </c>
      <c r="C24" s="7" t="s">
        <v>113</v>
      </c>
      <c r="D24" s="158">
        <v>270</v>
      </c>
      <c r="E24" s="109"/>
      <c r="F24" s="107" t="str">
        <f t="shared" si="2"/>
        <v/>
      </c>
      <c r="G24" s="17">
        <f>COUNT(M3:M24)</f>
        <v>0</v>
      </c>
      <c r="H24" s="68">
        <v>172</v>
      </c>
      <c r="I24" s="276" t="s">
        <v>284</v>
      </c>
      <c r="J24" s="277"/>
      <c r="K24" s="162">
        <v>335</v>
      </c>
      <c r="L24" s="110"/>
      <c r="M24" s="107" t="str">
        <f t="shared" si="0"/>
        <v/>
      </c>
      <c r="N24" s="73"/>
      <c r="O24" s="7">
        <v>359</v>
      </c>
      <c r="P24" s="74" t="s">
        <v>105</v>
      </c>
      <c r="Q24" s="158">
        <v>370</v>
      </c>
      <c r="R24" s="109"/>
      <c r="S24" s="107" t="str">
        <f t="shared" si="5"/>
        <v/>
      </c>
      <c r="T24" s="15"/>
      <c r="U24" s="7">
        <v>465</v>
      </c>
      <c r="V24" s="179" t="s">
        <v>103</v>
      </c>
      <c r="W24" s="180"/>
      <c r="X24" s="180"/>
      <c r="Y24" s="181"/>
      <c r="Z24" s="158">
        <v>770</v>
      </c>
      <c r="AA24" s="109"/>
      <c r="AB24" s="107" t="str">
        <f t="shared" si="3"/>
        <v/>
      </c>
      <c r="AC24" s="5"/>
      <c r="AD24" s="7">
        <v>514</v>
      </c>
      <c r="AE24" s="179" t="s">
        <v>270</v>
      </c>
      <c r="AF24" s="180"/>
      <c r="AG24" s="180"/>
      <c r="AH24" s="181"/>
      <c r="AI24" s="158">
        <v>470</v>
      </c>
      <c r="AJ24" s="109"/>
      <c r="AK24" s="107" t="str">
        <f t="shared" si="4"/>
        <v/>
      </c>
    </row>
    <row r="25" spans="1:40" s="29" customFormat="1" ht="12" customHeight="1" thickBot="1" x14ac:dyDescent="0.25">
      <c r="A25" s="5" t="s">
        <v>14</v>
      </c>
      <c r="B25" s="7">
        <v>57</v>
      </c>
      <c r="C25" s="7" t="s">
        <v>118</v>
      </c>
      <c r="D25" s="158">
        <v>275</v>
      </c>
      <c r="E25" s="109"/>
      <c r="F25" s="107" t="str">
        <f t="shared" si="2"/>
        <v/>
      </c>
      <c r="G25" s="16" t="s">
        <v>101</v>
      </c>
      <c r="H25" s="22"/>
      <c r="I25" s="75"/>
      <c r="J25" s="76" t="s">
        <v>66</v>
      </c>
      <c r="K25" s="160">
        <f>SUM(K3:K24)</f>
        <v>5920</v>
      </c>
      <c r="L25" s="119"/>
      <c r="M25" s="117">
        <f>SUM(M3:M24)</f>
        <v>0</v>
      </c>
      <c r="N25" s="73"/>
      <c r="O25" s="7">
        <v>360</v>
      </c>
      <c r="P25" s="74" t="s">
        <v>110</v>
      </c>
      <c r="Q25" s="158">
        <v>425</v>
      </c>
      <c r="R25" s="109"/>
      <c r="S25" s="107" t="str">
        <f t="shared" si="5"/>
        <v/>
      </c>
      <c r="T25" s="15"/>
      <c r="U25" s="7">
        <v>466</v>
      </c>
      <c r="V25" s="179" t="s">
        <v>106</v>
      </c>
      <c r="W25" s="180"/>
      <c r="X25" s="180"/>
      <c r="Y25" s="181"/>
      <c r="Z25" s="158">
        <v>315</v>
      </c>
      <c r="AA25" s="109"/>
      <c r="AB25" s="107" t="str">
        <f t="shared" si="3"/>
        <v/>
      </c>
      <c r="AC25" s="14">
        <f>COUNT(AK11:AK25)</f>
        <v>0</v>
      </c>
      <c r="AD25" s="11">
        <v>515</v>
      </c>
      <c r="AE25" s="182" t="s">
        <v>323</v>
      </c>
      <c r="AF25" s="183"/>
      <c r="AG25" s="183"/>
      <c r="AH25" s="184"/>
      <c r="AI25" s="167">
        <v>410</v>
      </c>
      <c r="AJ25" s="110"/>
      <c r="AK25" s="121" t="str">
        <f t="shared" si="4"/>
        <v/>
      </c>
    </row>
    <row r="26" spans="1:40" s="29" customFormat="1" ht="12" customHeight="1" thickBot="1" x14ac:dyDescent="0.25">
      <c r="A26" s="5" t="s">
        <v>19</v>
      </c>
      <c r="B26" s="7">
        <v>58</v>
      </c>
      <c r="C26" s="7" t="s">
        <v>120</v>
      </c>
      <c r="D26" s="158">
        <v>275</v>
      </c>
      <c r="E26" s="109"/>
      <c r="F26" s="107" t="str">
        <f t="shared" si="2"/>
        <v/>
      </c>
      <c r="G26" s="5"/>
      <c r="H26" s="6">
        <v>201</v>
      </c>
      <c r="I26" s="193" t="s">
        <v>303</v>
      </c>
      <c r="J26" s="194"/>
      <c r="K26" s="157">
        <v>440</v>
      </c>
      <c r="L26" s="105"/>
      <c r="M26" s="107" t="str">
        <f t="shared" ref="M26:M42" si="6">IF(L26=1,+K26,"")</f>
        <v/>
      </c>
      <c r="N26" s="73"/>
      <c r="O26" s="7">
        <v>361</v>
      </c>
      <c r="P26" s="7" t="s">
        <v>337</v>
      </c>
      <c r="Q26" s="158">
        <v>360</v>
      </c>
      <c r="R26" s="109"/>
      <c r="S26" s="107" t="str">
        <f t="shared" si="5"/>
        <v/>
      </c>
      <c r="T26" s="15"/>
      <c r="U26" s="7">
        <v>467</v>
      </c>
      <c r="V26" s="179" t="s">
        <v>111</v>
      </c>
      <c r="W26" s="180"/>
      <c r="X26" s="180"/>
      <c r="Y26" s="181"/>
      <c r="Z26" s="158">
        <v>460</v>
      </c>
      <c r="AA26" s="109"/>
      <c r="AB26" s="107" t="str">
        <f t="shared" si="3"/>
        <v/>
      </c>
      <c r="AC26" s="16" t="s">
        <v>317</v>
      </c>
      <c r="AD26" s="17"/>
      <c r="AE26" s="188" t="s">
        <v>272</v>
      </c>
      <c r="AF26" s="188"/>
      <c r="AG26" s="188"/>
      <c r="AH26" s="189"/>
      <c r="AI26" s="71">
        <f>SUM(AI11:AI25)</f>
        <v>7705</v>
      </c>
      <c r="AJ26" s="115"/>
      <c r="AK26" s="117">
        <f>SUM(AK11:AK25)</f>
        <v>0</v>
      </c>
    </row>
    <row r="27" spans="1:40" s="29" customFormat="1" ht="12" customHeight="1" x14ac:dyDescent="0.2">
      <c r="A27" s="5" t="s">
        <v>25</v>
      </c>
      <c r="B27" s="7">
        <v>59</v>
      </c>
      <c r="C27" s="7" t="s">
        <v>124</v>
      </c>
      <c r="D27" s="158">
        <v>380</v>
      </c>
      <c r="E27" s="109"/>
      <c r="F27" s="107" t="str">
        <f t="shared" si="2"/>
        <v/>
      </c>
      <c r="G27" s="5"/>
      <c r="H27" s="7">
        <v>202</v>
      </c>
      <c r="I27" s="195" t="s">
        <v>109</v>
      </c>
      <c r="J27" s="196"/>
      <c r="K27" s="158">
        <v>390</v>
      </c>
      <c r="L27" s="109"/>
      <c r="M27" s="107" t="str">
        <f t="shared" si="6"/>
        <v/>
      </c>
      <c r="N27" s="73"/>
      <c r="O27" s="7">
        <v>362</v>
      </c>
      <c r="P27" s="77" t="s">
        <v>119</v>
      </c>
      <c r="Q27" s="158">
        <v>420</v>
      </c>
      <c r="R27" s="109"/>
      <c r="S27" s="107" t="str">
        <f t="shared" si="5"/>
        <v/>
      </c>
      <c r="T27" s="15"/>
      <c r="U27" s="13">
        <v>468</v>
      </c>
      <c r="V27" s="179" t="s">
        <v>116</v>
      </c>
      <c r="W27" s="180"/>
      <c r="X27" s="180"/>
      <c r="Y27" s="181"/>
      <c r="Z27" s="159">
        <v>285</v>
      </c>
      <c r="AA27" s="109"/>
      <c r="AB27" s="107" t="str">
        <f t="shared" si="3"/>
        <v/>
      </c>
      <c r="AC27" s="5"/>
      <c r="AD27" s="6">
        <v>551</v>
      </c>
      <c r="AE27" s="185" t="s">
        <v>107</v>
      </c>
      <c r="AF27" s="186"/>
      <c r="AG27" s="186"/>
      <c r="AH27" s="187"/>
      <c r="AI27" s="157">
        <v>225</v>
      </c>
      <c r="AJ27" s="105"/>
      <c r="AK27" s="107" t="str">
        <f t="shared" ref="AK27:AK46" si="7">IF(AJ27=1,+AI27,"")</f>
        <v/>
      </c>
    </row>
    <row r="28" spans="1:40" s="29" customFormat="1" ht="12" customHeight="1" x14ac:dyDescent="0.2">
      <c r="A28" s="5"/>
      <c r="B28" s="7">
        <v>60</v>
      </c>
      <c r="C28" s="7" t="s">
        <v>130</v>
      </c>
      <c r="D28" s="158">
        <v>365</v>
      </c>
      <c r="E28" s="109"/>
      <c r="F28" s="107" t="str">
        <f t="shared" si="2"/>
        <v/>
      </c>
      <c r="G28" s="5"/>
      <c r="H28" s="7">
        <v>203</v>
      </c>
      <c r="I28" s="195" t="s">
        <v>114</v>
      </c>
      <c r="J28" s="196"/>
      <c r="K28" s="158">
        <v>290</v>
      </c>
      <c r="L28" s="109"/>
      <c r="M28" s="107" t="str">
        <f t="shared" si="6"/>
        <v/>
      </c>
      <c r="N28" s="73"/>
      <c r="O28" s="7">
        <v>363</v>
      </c>
      <c r="P28" s="74" t="s">
        <v>122</v>
      </c>
      <c r="Q28" s="158">
        <v>430</v>
      </c>
      <c r="R28" s="109"/>
      <c r="S28" s="107" t="str">
        <f t="shared" si="5"/>
        <v/>
      </c>
      <c r="T28" s="17"/>
      <c r="U28" s="13">
        <v>469</v>
      </c>
      <c r="V28" s="179" t="s">
        <v>266</v>
      </c>
      <c r="W28" s="180"/>
      <c r="X28" s="180"/>
      <c r="Y28" s="181"/>
      <c r="Z28" s="159">
        <v>400</v>
      </c>
      <c r="AA28" s="109"/>
      <c r="AB28" s="107" t="str">
        <f t="shared" si="3"/>
        <v/>
      </c>
      <c r="AC28" s="5"/>
      <c r="AD28" s="7">
        <v>552</v>
      </c>
      <c r="AE28" s="179" t="s">
        <v>112</v>
      </c>
      <c r="AF28" s="180"/>
      <c r="AG28" s="180"/>
      <c r="AH28" s="181"/>
      <c r="AI28" s="158">
        <v>215</v>
      </c>
      <c r="AJ28" s="109"/>
      <c r="AK28" s="107" t="str">
        <f t="shared" si="7"/>
        <v/>
      </c>
    </row>
    <row r="29" spans="1:40" s="29" customFormat="1" ht="12" customHeight="1" x14ac:dyDescent="0.2">
      <c r="A29" s="5" t="s">
        <v>29</v>
      </c>
      <c r="B29" s="7">
        <v>61</v>
      </c>
      <c r="C29" s="7" t="s">
        <v>135</v>
      </c>
      <c r="D29" s="158">
        <v>515</v>
      </c>
      <c r="E29" s="109"/>
      <c r="F29" s="107" t="str">
        <f t="shared" si="2"/>
        <v/>
      </c>
      <c r="G29" s="5"/>
      <c r="H29" s="7">
        <v>204</v>
      </c>
      <c r="I29" s="195" t="s">
        <v>304</v>
      </c>
      <c r="J29" s="196"/>
      <c r="K29" s="158">
        <v>560</v>
      </c>
      <c r="L29" s="109"/>
      <c r="M29" s="107" t="str">
        <f t="shared" si="6"/>
        <v/>
      </c>
      <c r="N29" s="73" t="s">
        <v>115</v>
      </c>
      <c r="O29" s="7">
        <v>364</v>
      </c>
      <c r="P29" s="74" t="s">
        <v>127</v>
      </c>
      <c r="Q29" s="158">
        <v>740</v>
      </c>
      <c r="R29" s="109"/>
      <c r="S29" s="107" t="str">
        <f t="shared" si="5"/>
        <v/>
      </c>
      <c r="T29" s="17"/>
      <c r="U29" s="7">
        <v>470</v>
      </c>
      <c r="V29" s="179" t="s">
        <v>370</v>
      </c>
      <c r="W29" s="180"/>
      <c r="X29" s="180"/>
      <c r="Y29" s="181"/>
      <c r="Z29" s="166">
        <v>200</v>
      </c>
      <c r="AA29" s="109"/>
      <c r="AB29" s="107" t="str">
        <f t="shared" si="3"/>
        <v/>
      </c>
      <c r="AC29" s="5"/>
      <c r="AD29" s="7">
        <v>553</v>
      </c>
      <c r="AE29" s="179" t="s">
        <v>117</v>
      </c>
      <c r="AF29" s="180"/>
      <c r="AG29" s="180"/>
      <c r="AH29" s="181"/>
      <c r="AI29" s="158">
        <v>290</v>
      </c>
      <c r="AJ29" s="109"/>
      <c r="AK29" s="107" t="str">
        <f t="shared" si="7"/>
        <v/>
      </c>
    </row>
    <row r="30" spans="1:40" s="29" customFormat="1" ht="12" customHeight="1" x14ac:dyDescent="0.2">
      <c r="A30" s="5"/>
      <c r="B30" s="7">
        <v>62</v>
      </c>
      <c r="C30" s="7" t="s">
        <v>139</v>
      </c>
      <c r="D30" s="158">
        <v>410</v>
      </c>
      <c r="E30" s="109"/>
      <c r="F30" s="107" t="str">
        <f t="shared" si="2"/>
        <v/>
      </c>
      <c r="G30" s="5"/>
      <c r="H30" s="7">
        <v>205</v>
      </c>
      <c r="I30" s="195" t="s">
        <v>280</v>
      </c>
      <c r="J30" s="196"/>
      <c r="K30" s="158">
        <v>435</v>
      </c>
      <c r="L30" s="109"/>
      <c r="M30" s="107" t="str">
        <f t="shared" si="6"/>
        <v/>
      </c>
      <c r="N30" s="73"/>
      <c r="O30" s="7">
        <v>365</v>
      </c>
      <c r="P30" s="74" t="s">
        <v>132</v>
      </c>
      <c r="Q30" s="158">
        <v>0</v>
      </c>
      <c r="R30" s="109"/>
      <c r="S30" s="107" t="str">
        <f t="shared" si="5"/>
        <v/>
      </c>
      <c r="T30" s="17"/>
      <c r="U30" s="7">
        <v>471</v>
      </c>
      <c r="V30" s="179" t="s">
        <v>324</v>
      </c>
      <c r="W30" s="180"/>
      <c r="X30" s="180"/>
      <c r="Y30" s="181"/>
      <c r="Z30" s="158">
        <v>160</v>
      </c>
      <c r="AA30" s="109"/>
      <c r="AB30" s="107" t="str">
        <f t="shared" si="3"/>
        <v/>
      </c>
      <c r="AC30" s="5"/>
      <c r="AD30" s="7">
        <v>554</v>
      </c>
      <c r="AE30" s="179" t="s">
        <v>496</v>
      </c>
      <c r="AF30" s="320"/>
      <c r="AG30" s="320"/>
      <c r="AH30" s="321"/>
      <c r="AI30" s="158">
        <v>210</v>
      </c>
      <c r="AJ30" s="109"/>
      <c r="AK30" s="107" t="str">
        <f t="shared" si="7"/>
        <v/>
      </c>
    </row>
    <row r="31" spans="1:40" s="29" customFormat="1" ht="12" customHeight="1" x14ac:dyDescent="0.2">
      <c r="A31" s="5" t="s">
        <v>21</v>
      </c>
      <c r="B31" s="7">
        <v>63</v>
      </c>
      <c r="C31" s="7" t="s">
        <v>142</v>
      </c>
      <c r="D31" s="158">
        <v>450</v>
      </c>
      <c r="E31" s="109"/>
      <c r="F31" s="107" t="str">
        <f t="shared" si="2"/>
        <v/>
      </c>
      <c r="G31" s="5" t="s">
        <v>125</v>
      </c>
      <c r="H31" s="7">
        <v>206</v>
      </c>
      <c r="I31" s="195" t="s">
        <v>126</v>
      </c>
      <c r="J31" s="196"/>
      <c r="K31" s="158">
        <v>600</v>
      </c>
      <c r="L31" s="109"/>
      <c r="M31" s="107" t="str">
        <f t="shared" si="6"/>
        <v/>
      </c>
      <c r="N31" s="73" t="s">
        <v>121</v>
      </c>
      <c r="O31" s="7">
        <v>366</v>
      </c>
      <c r="P31" s="74" t="s">
        <v>137</v>
      </c>
      <c r="Q31" s="158">
        <v>0</v>
      </c>
      <c r="R31" s="109"/>
      <c r="S31" s="107" t="str">
        <f t="shared" si="5"/>
        <v/>
      </c>
      <c r="T31" s="17"/>
      <c r="U31" s="7">
        <v>472</v>
      </c>
      <c r="V31" s="179" t="s">
        <v>325</v>
      </c>
      <c r="W31" s="180"/>
      <c r="X31" s="180"/>
      <c r="Y31" s="181"/>
      <c r="Z31" s="158">
        <v>290</v>
      </c>
      <c r="AA31" s="109"/>
      <c r="AB31" s="107" t="str">
        <f t="shared" si="3"/>
        <v/>
      </c>
      <c r="AC31" s="5" t="s">
        <v>128</v>
      </c>
      <c r="AD31" s="7">
        <v>555</v>
      </c>
      <c r="AE31" s="179" t="s">
        <v>123</v>
      </c>
      <c r="AF31" s="180"/>
      <c r="AG31" s="180"/>
      <c r="AH31" s="181"/>
      <c r="AI31" s="158">
        <v>405</v>
      </c>
      <c r="AJ31" s="109"/>
      <c r="AK31" s="107" t="str">
        <f t="shared" si="7"/>
        <v/>
      </c>
    </row>
    <row r="32" spans="1:40" s="29" customFormat="1" ht="12" customHeight="1" x14ac:dyDescent="0.2">
      <c r="A32" s="5" t="s">
        <v>27</v>
      </c>
      <c r="B32" s="7">
        <v>64</v>
      </c>
      <c r="C32" s="7" t="s">
        <v>146</v>
      </c>
      <c r="D32" s="158">
        <v>245</v>
      </c>
      <c r="E32" s="109"/>
      <c r="F32" s="107" t="str">
        <f t="shared" si="2"/>
        <v/>
      </c>
      <c r="G32" s="5"/>
      <c r="H32" s="7">
        <v>207</v>
      </c>
      <c r="I32" s="195" t="s">
        <v>305</v>
      </c>
      <c r="J32" s="196"/>
      <c r="K32" s="158">
        <v>350</v>
      </c>
      <c r="L32" s="109"/>
      <c r="M32" s="107" t="str">
        <f t="shared" si="6"/>
        <v/>
      </c>
      <c r="N32" s="73"/>
      <c r="O32" s="7">
        <v>367</v>
      </c>
      <c r="P32" s="74" t="s">
        <v>141</v>
      </c>
      <c r="Q32" s="158">
        <v>600</v>
      </c>
      <c r="R32" s="109"/>
      <c r="S32" s="107" t="str">
        <f t="shared" si="5"/>
        <v/>
      </c>
      <c r="T32" s="17"/>
      <c r="U32" s="7">
        <v>473</v>
      </c>
      <c r="V32" s="179" t="s">
        <v>326</v>
      </c>
      <c r="W32" s="180"/>
      <c r="X32" s="180"/>
      <c r="Y32" s="181"/>
      <c r="Z32" s="158">
        <v>210</v>
      </c>
      <c r="AA32" s="109"/>
      <c r="AB32" s="107" t="str">
        <f t="shared" si="3"/>
        <v/>
      </c>
      <c r="AC32" s="5" t="s">
        <v>133</v>
      </c>
      <c r="AD32" s="7">
        <v>556</v>
      </c>
      <c r="AE32" s="179" t="s">
        <v>129</v>
      </c>
      <c r="AF32" s="180"/>
      <c r="AG32" s="180"/>
      <c r="AH32" s="181"/>
      <c r="AI32" s="158">
        <v>160</v>
      </c>
      <c r="AJ32" s="109"/>
      <c r="AK32" s="107" t="str">
        <f t="shared" si="7"/>
        <v/>
      </c>
    </row>
    <row r="33" spans="1:37" s="29" customFormat="1" ht="12" customHeight="1" thickBot="1" x14ac:dyDescent="0.25">
      <c r="A33" s="5" t="s">
        <v>56</v>
      </c>
      <c r="B33" s="7">
        <v>65</v>
      </c>
      <c r="C33" s="7" t="s">
        <v>416</v>
      </c>
      <c r="D33" s="158">
        <v>500</v>
      </c>
      <c r="E33" s="109"/>
      <c r="F33" s="107" t="str">
        <f t="shared" si="2"/>
        <v/>
      </c>
      <c r="G33" s="5" t="s">
        <v>51</v>
      </c>
      <c r="H33" s="7">
        <v>208</v>
      </c>
      <c r="I33" s="195" t="s">
        <v>136</v>
      </c>
      <c r="J33" s="196"/>
      <c r="K33" s="158">
        <v>500</v>
      </c>
      <c r="L33" s="109"/>
      <c r="M33" s="107" t="str">
        <f t="shared" si="6"/>
        <v/>
      </c>
      <c r="N33" s="73" t="s">
        <v>131</v>
      </c>
      <c r="O33" s="7">
        <v>368</v>
      </c>
      <c r="P33" s="74" t="s">
        <v>144</v>
      </c>
      <c r="Q33" s="158">
        <v>455</v>
      </c>
      <c r="R33" s="109"/>
      <c r="S33" s="107" t="str">
        <f t="shared" si="5"/>
        <v/>
      </c>
      <c r="T33" s="14">
        <f>COUNT(AB11:AB33)</f>
        <v>0</v>
      </c>
      <c r="U33" s="21">
        <v>474</v>
      </c>
      <c r="V33" s="182" t="s">
        <v>344</v>
      </c>
      <c r="W33" s="183"/>
      <c r="X33" s="183"/>
      <c r="Y33" s="184"/>
      <c r="Z33" s="163">
        <v>200</v>
      </c>
      <c r="AA33" s="110"/>
      <c r="AB33" s="121" t="str">
        <f t="shared" si="3"/>
        <v/>
      </c>
      <c r="AC33" s="5" t="s">
        <v>69</v>
      </c>
      <c r="AD33" s="7">
        <v>557</v>
      </c>
      <c r="AE33" s="179" t="s">
        <v>134</v>
      </c>
      <c r="AF33" s="180"/>
      <c r="AG33" s="180"/>
      <c r="AH33" s="181"/>
      <c r="AI33" s="158">
        <v>165</v>
      </c>
      <c r="AJ33" s="109"/>
      <c r="AK33" s="107" t="str">
        <f t="shared" si="7"/>
        <v/>
      </c>
    </row>
    <row r="34" spans="1:37" s="29" customFormat="1" ht="12" customHeight="1" x14ac:dyDescent="0.2">
      <c r="A34" s="5" t="s">
        <v>62</v>
      </c>
      <c r="B34" s="7">
        <v>66</v>
      </c>
      <c r="C34" s="7" t="s">
        <v>154</v>
      </c>
      <c r="D34" s="158">
        <v>385</v>
      </c>
      <c r="E34" s="109"/>
      <c r="F34" s="107" t="str">
        <f t="shared" si="2"/>
        <v/>
      </c>
      <c r="G34" s="5"/>
      <c r="H34" s="7">
        <v>209</v>
      </c>
      <c r="I34" s="195" t="s">
        <v>140</v>
      </c>
      <c r="J34" s="196"/>
      <c r="K34" s="158">
        <v>400</v>
      </c>
      <c r="L34" s="109"/>
      <c r="M34" s="107" t="str">
        <f t="shared" si="6"/>
        <v/>
      </c>
      <c r="N34" s="73"/>
      <c r="O34" s="7">
        <v>369</v>
      </c>
      <c r="P34" s="74" t="s">
        <v>148</v>
      </c>
      <c r="Q34" s="158">
        <v>620</v>
      </c>
      <c r="R34" s="109"/>
      <c r="S34" s="107" t="str">
        <f t="shared" si="5"/>
        <v/>
      </c>
      <c r="T34" s="16" t="s">
        <v>318</v>
      </c>
      <c r="U34" s="22"/>
      <c r="V34" s="188" t="s">
        <v>272</v>
      </c>
      <c r="W34" s="188"/>
      <c r="X34" s="188"/>
      <c r="Y34" s="189"/>
      <c r="Z34" s="147">
        <f>SUM(Z11:Z33)</f>
        <v>7995</v>
      </c>
      <c r="AA34" s="112"/>
      <c r="AB34" s="117">
        <f>SUM(AB11:AB33)</f>
        <v>0</v>
      </c>
      <c r="AC34" s="5"/>
      <c r="AD34" s="7">
        <v>560</v>
      </c>
      <c r="AE34" s="179" t="s">
        <v>145</v>
      </c>
      <c r="AF34" s="180"/>
      <c r="AG34" s="180"/>
      <c r="AH34" s="181"/>
      <c r="AI34" s="158">
        <v>560</v>
      </c>
      <c r="AJ34" s="109"/>
      <c r="AK34" s="107" t="str">
        <f t="shared" si="7"/>
        <v/>
      </c>
    </row>
    <row r="35" spans="1:37" s="29" customFormat="1" ht="12" customHeight="1" x14ac:dyDescent="0.2">
      <c r="A35" s="5" t="s">
        <v>159</v>
      </c>
      <c r="B35" s="7">
        <v>67</v>
      </c>
      <c r="C35" s="7" t="s">
        <v>160</v>
      </c>
      <c r="D35" s="158">
        <v>360</v>
      </c>
      <c r="E35" s="109"/>
      <c r="F35" s="107" t="str">
        <f t="shared" si="2"/>
        <v/>
      </c>
      <c r="G35" s="5"/>
      <c r="H35" s="7">
        <v>210</v>
      </c>
      <c r="I35" s="195" t="s">
        <v>143</v>
      </c>
      <c r="J35" s="196"/>
      <c r="K35" s="158">
        <v>490</v>
      </c>
      <c r="L35" s="109"/>
      <c r="M35" s="107" t="str">
        <f t="shared" si="6"/>
        <v/>
      </c>
      <c r="N35" s="73" t="s">
        <v>69</v>
      </c>
      <c r="O35" s="7">
        <v>370</v>
      </c>
      <c r="P35" s="74" t="s">
        <v>151</v>
      </c>
      <c r="Q35" s="158">
        <v>580</v>
      </c>
      <c r="R35" s="109"/>
      <c r="S35" s="107" t="str">
        <f t="shared" si="5"/>
        <v/>
      </c>
      <c r="T35" s="17"/>
      <c r="U35" s="17"/>
      <c r="V35" s="17"/>
      <c r="W35" s="17"/>
      <c r="X35" s="17"/>
      <c r="Y35" s="17"/>
      <c r="Z35" s="24"/>
      <c r="AA35" s="113"/>
      <c r="AB35" s="122"/>
      <c r="AC35" s="5" t="s">
        <v>29</v>
      </c>
      <c r="AD35" s="7">
        <v>561</v>
      </c>
      <c r="AE35" s="179" t="s">
        <v>149</v>
      </c>
      <c r="AF35" s="180"/>
      <c r="AG35" s="180"/>
      <c r="AH35" s="181"/>
      <c r="AI35" s="158">
        <v>710</v>
      </c>
      <c r="AJ35" s="109"/>
      <c r="AK35" s="107" t="str">
        <f t="shared" si="7"/>
        <v/>
      </c>
    </row>
    <row r="36" spans="1:37" s="29" customFormat="1" ht="12" customHeight="1" x14ac:dyDescent="0.2">
      <c r="A36" s="5"/>
      <c r="B36" s="7">
        <v>68</v>
      </c>
      <c r="C36" s="7" t="s">
        <v>164</v>
      </c>
      <c r="D36" s="158">
        <v>420</v>
      </c>
      <c r="E36" s="109"/>
      <c r="F36" s="107" t="str">
        <f t="shared" si="2"/>
        <v/>
      </c>
      <c r="G36" s="5"/>
      <c r="H36" s="7">
        <v>211</v>
      </c>
      <c r="I36" s="195" t="s">
        <v>147</v>
      </c>
      <c r="J36" s="196"/>
      <c r="K36" s="158">
        <v>435</v>
      </c>
      <c r="L36" s="109"/>
      <c r="M36" s="107" t="str">
        <f t="shared" si="6"/>
        <v/>
      </c>
      <c r="N36" s="73"/>
      <c r="O36" s="7">
        <v>371</v>
      </c>
      <c r="P36" s="74" t="s">
        <v>156</v>
      </c>
      <c r="Q36" s="158">
        <v>490</v>
      </c>
      <c r="R36" s="109"/>
      <c r="S36" s="107" t="str">
        <f t="shared" si="5"/>
        <v/>
      </c>
      <c r="T36" s="9"/>
      <c r="U36" s="19"/>
      <c r="V36" s="25" t="s">
        <v>138</v>
      </c>
      <c r="W36" s="25"/>
      <c r="X36" s="25"/>
      <c r="Y36" s="25"/>
      <c r="Z36" s="143">
        <f>D18+D43+D60+K25+K43+K74+Q15+Q49+Q65+Z34</f>
        <v>69780</v>
      </c>
      <c r="AA36" s="120"/>
      <c r="AB36" s="112">
        <f>F18+F43+F60+M25+M43+M74+S15+S49+S65+AB34</f>
        <v>0</v>
      </c>
      <c r="AC36" s="5"/>
      <c r="AD36" s="7">
        <v>562</v>
      </c>
      <c r="AE36" s="179" t="s">
        <v>153</v>
      </c>
      <c r="AF36" s="180"/>
      <c r="AG36" s="180"/>
      <c r="AH36" s="181"/>
      <c r="AI36" s="158">
        <v>260</v>
      </c>
      <c r="AJ36" s="109"/>
      <c r="AK36" s="107" t="str">
        <f t="shared" si="7"/>
        <v/>
      </c>
    </row>
    <row r="37" spans="1:37" s="29" customFormat="1" ht="12" customHeight="1" x14ac:dyDescent="0.2">
      <c r="A37" s="5"/>
      <c r="B37" s="7">
        <v>69</v>
      </c>
      <c r="C37" s="7" t="s">
        <v>167</v>
      </c>
      <c r="D37" s="158">
        <v>160</v>
      </c>
      <c r="E37" s="109"/>
      <c r="F37" s="107" t="str">
        <f t="shared" si="2"/>
        <v/>
      </c>
      <c r="G37" s="5"/>
      <c r="H37" s="7">
        <v>212</v>
      </c>
      <c r="I37" s="195" t="s">
        <v>150</v>
      </c>
      <c r="J37" s="196"/>
      <c r="K37" s="158">
        <v>425</v>
      </c>
      <c r="L37" s="109"/>
      <c r="M37" s="107" t="str">
        <f t="shared" si="6"/>
        <v/>
      </c>
      <c r="N37" s="73"/>
      <c r="O37" s="7">
        <v>372</v>
      </c>
      <c r="P37" s="7" t="s">
        <v>285</v>
      </c>
      <c r="Q37" s="81">
        <v>0</v>
      </c>
      <c r="R37" s="109"/>
      <c r="S37" s="107" t="str">
        <f t="shared" si="5"/>
        <v/>
      </c>
      <c r="T37" s="26"/>
      <c r="U37" s="17"/>
      <c r="V37" s="17"/>
      <c r="W37" s="17"/>
      <c r="X37" s="17"/>
      <c r="Y37" s="17"/>
      <c r="Z37" s="17"/>
      <c r="AA37" s="17"/>
      <c r="AB37" s="78"/>
      <c r="AC37" s="5" t="s">
        <v>152</v>
      </c>
      <c r="AD37" s="7">
        <v>563</v>
      </c>
      <c r="AE37" s="179" t="s">
        <v>158</v>
      </c>
      <c r="AF37" s="180"/>
      <c r="AG37" s="180"/>
      <c r="AH37" s="181"/>
      <c r="AI37" s="158">
        <v>560</v>
      </c>
      <c r="AJ37" s="109"/>
      <c r="AK37" s="107" t="str">
        <f t="shared" si="7"/>
        <v/>
      </c>
    </row>
    <row r="38" spans="1:37" s="29" customFormat="1" ht="12" customHeight="1" x14ac:dyDescent="0.2">
      <c r="A38" s="5"/>
      <c r="B38" s="7">
        <v>70</v>
      </c>
      <c r="C38" s="7" t="s">
        <v>171</v>
      </c>
      <c r="D38" s="158">
        <v>295</v>
      </c>
      <c r="E38" s="109"/>
      <c r="F38" s="107" t="str">
        <f t="shared" si="2"/>
        <v/>
      </c>
      <c r="G38" s="5"/>
      <c r="H38" s="7">
        <v>213</v>
      </c>
      <c r="I38" s="195" t="s">
        <v>155</v>
      </c>
      <c r="J38" s="196"/>
      <c r="K38" s="158">
        <v>610</v>
      </c>
      <c r="L38" s="109"/>
      <c r="M38" s="107" t="str">
        <f t="shared" si="6"/>
        <v/>
      </c>
      <c r="N38" s="73"/>
      <c r="O38" s="7">
        <v>373</v>
      </c>
      <c r="P38" s="74" t="s">
        <v>273</v>
      </c>
      <c r="Q38" s="158">
        <v>270</v>
      </c>
      <c r="R38" s="109"/>
      <c r="S38" s="107" t="str">
        <f t="shared" si="5"/>
        <v/>
      </c>
      <c r="T38" s="26" t="s">
        <v>279</v>
      </c>
      <c r="U38" s="17"/>
      <c r="V38" s="79"/>
      <c r="W38" s="79"/>
      <c r="X38" s="79"/>
      <c r="Y38" s="79"/>
      <c r="Z38" s="17"/>
      <c r="AA38" s="17"/>
      <c r="AB38" s="17"/>
      <c r="AC38" s="5" t="s">
        <v>157</v>
      </c>
      <c r="AD38" s="7">
        <v>564</v>
      </c>
      <c r="AE38" s="179" t="s">
        <v>163</v>
      </c>
      <c r="AF38" s="180"/>
      <c r="AG38" s="180"/>
      <c r="AH38" s="181"/>
      <c r="AI38" s="158">
        <v>300</v>
      </c>
      <c r="AJ38" s="109"/>
      <c r="AK38" s="107" t="str">
        <f t="shared" si="7"/>
        <v/>
      </c>
    </row>
    <row r="39" spans="1:37" s="29" customFormat="1" ht="12" customHeight="1" thickBot="1" x14ac:dyDescent="0.25">
      <c r="A39" s="5"/>
      <c r="B39" s="7">
        <v>71</v>
      </c>
      <c r="C39" s="7" t="s">
        <v>371</v>
      </c>
      <c r="D39" s="158">
        <v>175</v>
      </c>
      <c r="E39" s="109"/>
      <c r="F39" s="107" t="str">
        <f t="shared" si="2"/>
        <v/>
      </c>
      <c r="G39" s="5"/>
      <c r="H39" s="7">
        <v>214</v>
      </c>
      <c r="I39" s="195" t="s">
        <v>161</v>
      </c>
      <c r="J39" s="196"/>
      <c r="K39" s="158">
        <v>375</v>
      </c>
      <c r="L39" s="109"/>
      <c r="M39" s="107" t="str">
        <f t="shared" si="6"/>
        <v/>
      </c>
      <c r="N39" s="73"/>
      <c r="O39" s="7">
        <v>374</v>
      </c>
      <c r="P39" s="74" t="s">
        <v>169</v>
      </c>
      <c r="Q39" s="158">
        <v>540</v>
      </c>
      <c r="R39" s="109"/>
      <c r="S39" s="107" t="str">
        <f t="shared" si="5"/>
        <v/>
      </c>
      <c r="T39" s="1"/>
      <c r="U39" s="2" t="s">
        <v>319</v>
      </c>
      <c r="V39" s="102" t="s">
        <v>320</v>
      </c>
      <c r="W39" s="3"/>
      <c r="X39" s="3"/>
      <c r="Y39" s="103"/>
      <c r="Z39" s="135" t="s">
        <v>2</v>
      </c>
      <c r="AA39" s="153"/>
      <c r="AB39" s="154" t="s">
        <v>355</v>
      </c>
      <c r="AC39" s="5" t="s">
        <v>162</v>
      </c>
      <c r="AD39" s="7">
        <v>565</v>
      </c>
      <c r="AE39" s="179" t="s">
        <v>166</v>
      </c>
      <c r="AF39" s="180"/>
      <c r="AG39" s="180"/>
      <c r="AH39" s="181"/>
      <c r="AI39" s="158">
        <v>740</v>
      </c>
      <c r="AJ39" s="109"/>
      <c r="AK39" s="107" t="str">
        <f t="shared" si="7"/>
        <v/>
      </c>
    </row>
    <row r="40" spans="1:37" s="29" customFormat="1" ht="12" customHeight="1" x14ac:dyDescent="0.2">
      <c r="A40" s="5"/>
      <c r="B40" s="13">
        <v>72</v>
      </c>
      <c r="C40" s="13" t="s">
        <v>177</v>
      </c>
      <c r="D40" s="159">
        <v>225</v>
      </c>
      <c r="E40" s="109"/>
      <c r="F40" s="107" t="str">
        <f t="shared" si="2"/>
        <v/>
      </c>
      <c r="G40" s="17"/>
      <c r="H40" s="7">
        <v>215</v>
      </c>
      <c r="I40" s="195" t="s">
        <v>165</v>
      </c>
      <c r="J40" s="196"/>
      <c r="K40" s="158">
        <v>535</v>
      </c>
      <c r="L40" s="109"/>
      <c r="M40" s="107" t="str">
        <f t="shared" si="6"/>
        <v/>
      </c>
      <c r="N40" s="17"/>
      <c r="O40" s="7">
        <v>375</v>
      </c>
      <c r="P40" s="74" t="s">
        <v>172</v>
      </c>
      <c r="Q40" s="158">
        <v>300</v>
      </c>
      <c r="R40" s="109"/>
      <c r="S40" s="107" t="str">
        <f t="shared" si="5"/>
        <v/>
      </c>
      <c r="T40" s="20"/>
      <c r="U40" s="80">
        <v>754</v>
      </c>
      <c r="V40" s="185" t="s">
        <v>253</v>
      </c>
      <c r="W40" s="186"/>
      <c r="X40" s="186"/>
      <c r="Y40" s="187"/>
      <c r="Z40" s="157">
        <v>425</v>
      </c>
      <c r="AA40" s="105"/>
      <c r="AB40" s="107" t="str">
        <f t="shared" ref="AB40:AB53" si="8">IF(AA40=1,+Z40,"")</f>
        <v/>
      </c>
      <c r="AC40" s="5" t="s">
        <v>69</v>
      </c>
      <c r="AD40" s="7">
        <v>566</v>
      </c>
      <c r="AE40" s="179" t="s">
        <v>170</v>
      </c>
      <c r="AF40" s="180"/>
      <c r="AG40" s="180"/>
      <c r="AH40" s="181"/>
      <c r="AI40" s="158">
        <v>540</v>
      </c>
      <c r="AJ40" s="109"/>
      <c r="AK40" s="107" t="str">
        <f t="shared" si="7"/>
        <v/>
      </c>
    </row>
    <row r="41" spans="1:37" s="29" customFormat="1" ht="12" customHeight="1" x14ac:dyDescent="0.2">
      <c r="A41" s="5"/>
      <c r="B41" s="13">
        <v>73</v>
      </c>
      <c r="C41" s="82" t="s">
        <v>182</v>
      </c>
      <c r="D41" s="159">
        <v>225</v>
      </c>
      <c r="E41" s="109"/>
      <c r="F41" s="107" t="str">
        <f t="shared" si="2"/>
        <v/>
      </c>
      <c r="G41" s="5"/>
      <c r="H41" s="13">
        <v>216</v>
      </c>
      <c r="I41" s="195" t="s">
        <v>168</v>
      </c>
      <c r="J41" s="196"/>
      <c r="K41" s="163">
        <v>370</v>
      </c>
      <c r="L41" s="109"/>
      <c r="M41" s="107" t="str">
        <f t="shared" si="6"/>
        <v/>
      </c>
      <c r="N41" s="73"/>
      <c r="O41" s="7">
        <v>376</v>
      </c>
      <c r="P41" s="74" t="s">
        <v>175</v>
      </c>
      <c r="Q41" s="158">
        <v>200</v>
      </c>
      <c r="R41" s="109"/>
      <c r="S41" s="107" t="str">
        <f t="shared" si="5"/>
        <v/>
      </c>
      <c r="T41" s="5" t="s">
        <v>255</v>
      </c>
      <c r="U41" s="81">
        <v>755</v>
      </c>
      <c r="V41" s="179" t="s">
        <v>286</v>
      </c>
      <c r="W41" s="180"/>
      <c r="X41" s="180"/>
      <c r="Y41" s="181"/>
      <c r="Z41" s="158">
        <v>730</v>
      </c>
      <c r="AA41" s="109"/>
      <c r="AB41" s="107" t="str">
        <f t="shared" si="8"/>
        <v/>
      </c>
      <c r="AC41" s="5"/>
      <c r="AD41" s="7">
        <v>567</v>
      </c>
      <c r="AE41" s="179" t="s">
        <v>173</v>
      </c>
      <c r="AF41" s="180"/>
      <c r="AG41" s="180"/>
      <c r="AH41" s="181"/>
      <c r="AI41" s="158">
        <v>520</v>
      </c>
      <c r="AJ41" s="109"/>
      <c r="AK41" s="107" t="str">
        <f t="shared" si="7"/>
        <v/>
      </c>
    </row>
    <row r="42" spans="1:37" s="29" customFormat="1" ht="12" customHeight="1" thickBot="1" x14ac:dyDescent="0.25">
      <c r="A42" s="14">
        <f>COUNT(F19:F42)</f>
        <v>0</v>
      </c>
      <c r="B42" s="68">
        <v>74</v>
      </c>
      <c r="C42" s="83" t="s">
        <v>185</v>
      </c>
      <c r="D42" s="162">
        <v>210</v>
      </c>
      <c r="E42" s="110"/>
      <c r="F42" s="121" t="str">
        <f t="shared" si="2"/>
        <v/>
      </c>
      <c r="G42" s="14">
        <f>COUNT(M26:M42)</f>
        <v>0</v>
      </c>
      <c r="H42" s="68">
        <v>217</v>
      </c>
      <c r="I42" s="276" t="s">
        <v>366</v>
      </c>
      <c r="J42" s="277"/>
      <c r="K42" s="84">
        <v>375</v>
      </c>
      <c r="L42" s="110"/>
      <c r="M42" s="107" t="str">
        <f t="shared" si="6"/>
        <v/>
      </c>
      <c r="N42" s="73"/>
      <c r="O42" s="7">
        <v>377</v>
      </c>
      <c r="P42" s="82" t="s">
        <v>179</v>
      </c>
      <c r="Q42" s="159">
        <v>0</v>
      </c>
      <c r="R42" s="109"/>
      <c r="S42" s="107" t="str">
        <f t="shared" si="5"/>
        <v/>
      </c>
      <c r="T42" s="5" t="s">
        <v>256</v>
      </c>
      <c r="U42" s="81">
        <v>756</v>
      </c>
      <c r="V42" s="179" t="s">
        <v>180</v>
      </c>
      <c r="W42" s="180"/>
      <c r="X42" s="180"/>
      <c r="Y42" s="181"/>
      <c r="Z42" s="158">
        <v>515</v>
      </c>
      <c r="AA42" s="109"/>
      <c r="AB42" s="107" t="str">
        <f t="shared" si="8"/>
        <v/>
      </c>
      <c r="AC42" s="5"/>
      <c r="AD42" s="7">
        <v>568</v>
      </c>
      <c r="AE42" s="179" t="s">
        <v>176</v>
      </c>
      <c r="AF42" s="180"/>
      <c r="AG42" s="180"/>
      <c r="AH42" s="181"/>
      <c r="AI42" s="158">
        <v>690</v>
      </c>
      <c r="AJ42" s="109"/>
      <c r="AK42" s="107" t="str">
        <f t="shared" si="7"/>
        <v/>
      </c>
    </row>
    <row r="43" spans="1:37" s="29" customFormat="1" ht="12" customHeight="1" thickBot="1" x14ac:dyDescent="0.25">
      <c r="A43" s="16" t="s">
        <v>306</v>
      </c>
      <c r="B43" s="23"/>
      <c r="C43" s="28" t="s">
        <v>272</v>
      </c>
      <c r="D43" s="71">
        <f>SUM(D19:D42)</f>
        <v>7160</v>
      </c>
      <c r="E43" s="123"/>
      <c r="F43" s="124">
        <f>SUM(F19:F42)</f>
        <v>0</v>
      </c>
      <c r="G43" s="32" t="s">
        <v>291</v>
      </c>
      <c r="H43" s="27"/>
      <c r="I43" s="75"/>
      <c r="J43" s="76" t="s">
        <v>272</v>
      </c>
      <c r="K43" s="62">
        <f>SUM(K26:K42)</f>
        <v>7580</v>
      </c>
      <c r="L43" s="125"/>
      <c r="M43" s="126">
        <f>SUM(M26:M42)</f>
        <v>0</v>
      </c>
      <c r="N43" s="73"/>
      <c r="O43" s="7">
        <v>378</v>
      </c>
      <c r="P43" s="81" t="s">
        <v>274</v>
      </c>
      <c r="Q43" s="64">
        <v>400</v>
      </c>
      <c r="R43" s="109"/>
      <c r="S43" s="107" t="str">
        <f t="shared" si="5"/>
        <v/>
      </c>
      <c r="T43" s="5" t="s">
        <v>257</v>
      </c>
      <c r="U43" s="81">
        <v>757</v>
      </c>
      <c r="V43" s="179" t="s">
        <v>183</v>
      </c>
      <c r="W43" s="180"/>
      <c r="X43" s="180"/>
      <c r="Y43" s="181"/>
      <c r="Z43" s="158">
        <v>50</v>
      </c>
      <c r="AA43" s="109"/>
      <c r="AB43" s="107" t="str">
        <f t="shared" si="8"/>
        <v/>
      </c>
      <c r="AC43" s="5"/>
      <c r="AD43" s="13">
        <v>569</v>
      </c>
      <c r="AE43" s="179" t="s">
        <v>181</v>
      </c>
      <c r="AF43" s="180"/>
      <c r="AG43" s="180"/>
      <c r="AH43" s="181"/>
      <c r="AI43" s="159">
        <v>480</v>
      </c>
      <c r="AJ43" s="109"/>
      <c r="AK43" s="107" t="str">
        <f t="shared" si="7"/>
        <v/>
      </c>
    </row>
    <row r="44" spans="1:37" s="29" customFormat="1" ht="12" customHeight="1" x14ac:dyDescent="0.2">
      <c r="A44" s="20"/>
      <c r="B44" s="6">
        <v>101</v>
      </c>
      <c r="C44" s="6" t="s">
        <v>243</v>
      </c>
      <c r="D44" s="161">
        <v>95</v>
      </c>
      <c r="E44" s="105"/>
      <c r="F44" s="106" t="str">
        <f t="shared" si="2"/>
        <v/>
      </c>
      <c r="G44" s="5"/>
      <c r="H44" s="77">
        <v>253</v>
      </c>
      <c r="I44" s="193" t="s">
        <v>174</v>
      </c>
      <c r="J44" s="194"/>
      <c r="K44" s="157">
        <v>440</v>
      </c>
      <c r="L44" s="105"/>
      <c r="M44" s="107" t="str">
        <f t="shared" ref="M44:M73" si="9">IF(L44=1,+K44,"")</f>
        <v/>
      </c>
      <c r="N44" s="73"/>
      <c r="O44" s="7">
        <v>379</v>
      </c>
      <c r="P44" s="81" t="s">
        <v>331</v>
      </c>
      <c r="Q44" s="64">
        <v>330</v>
      </c>
      <c r="R44" s="109"/>
      <c r="S44" s="107" t="str">
        <f t="shared" si="5"/>
        <v/>
      </c>
      <c r="T44" s="5" t="s">
        <v>258</v>
      </c>
      <c r="U44" s="81">
        <v>758</v>
      </c>
      <c r="V44" s="179" t="s">
        <v>186</v>
      </c>
      <c r="W44" s="180"/>
      <c r="X44" s="180"/>
      <c r="Y44" s="181"/>
      <c r="Z44" s="158">
        <v>430</v>
      </c>
      <c r="AA44" s="109"/>
      <c r="AB44" s="107"/>
      <c r="AC44" s="17"/>
      <c r="AD44" s="13">
        <v>570</v>
      </c>
      <c r="AE44" s="179" t="s">
        <v>184</v>
      </c>
      <c r="AF44" s="180"/>
      <c r="AG44" s="180"/>
      <c r="AH44" s="181"/>
      <c r="AI44" s="159">
        <v>280</v>
      </c>
      <c r="AJ44" s="109"/>
      <c r="AK44" s="107" t="str">
        <f t="shared" si="7"/>
        <v/>
      </c>
    </row>
    <row r="45" spans="1:37" s="29" customFormat="1" ht="12" customHeight="1" x14ac:dyDescent="0.2">
      <c r="A45" s="5"/>
      <c r="B45" s="7">
        <v>102</v>
      </c>
      <c r="C45" s="7" t="s">
        <v>191</v>
      </c>
      <c r="D45" s="158">
        <v>370</v>
      </c>
      <c r="E45" s="109"/>
      <c r="F45" s="107" t="str">
        <f t="shared" si="2"/>
        <v/>
      </c>
      <c r="G45" s="5"/>
      <c r="H45" s="7">
        <v>254</v>
      </c>
      <c r="I45" s="195" t="s">
        <v>178</v>
      </c>
      <c r="J45" s="196"/>
      <c r="K45" s="158">
        <v>400</v>
      </c>
      <c r="L45" s="109"/>
      <c r="M45" s="107" t="str">
        <f t="shared" si="9"/>
        <v/>
      </c>
      <c r="N45" s="73"/>
      <c r="O45" s="7">
        <v>380</v>
      </c>
      <c r="P45" s="81" t="s">
        <v>332</v>
      </c>
      <c r="Q45" s="64">
        <v>350</v>
      </c>
      <c r="R45" s="109"/>
      <c r="S45" s="107" t="str">
        <f t="shared" si="5"/>
        <v/>
      </c>
      <c r="T45" s="5"/>
      <c r="U45" s="81">
        <v>759</v>
      </c>
      <c r="V45" s="179" t="s">
        <v>254</v>
      </c>
      <c r="W45" s="180"/>
      <c r="X45" s="180"/>
      <c r="Y45" s="181"/>
      <c r="Z45" s="64">
        <v>480</v>
      </c>
      <c r="AA45" s="109"/>
      <c r="AB45" s="107"/>
      <c r="AC45" s="21"/>
      <c r="AD45" s="13">
        <v>571</v>
      </c>
      <c r="AE45" s="179" t="s">
        <v>247</v>
      </c>
      <c r="AF45" s="180"/>
      <c r="AG45" s="180"/>
      <c r="AH45" s="181"/>
      <c r="AI45" s="159">
        <v>290</v>
      </c>
      <c r="AJ45" s="109"/>
      <c r="AK45" s="107" t="str">
        <f t="shared" si="7"/>
        <v/>
      </c>
    </row>
    <row r="46" spans="1:37" s="29" customFormat="1" ht="12" customHeight="1" thickBot="1" x14ac:dyDescent="0.25">
      <c r="A46" s="5" t="s">
        <v>14</v>
      </c>
      <c r="B46" s="7">
        <v>103</v>
      </c>
      <c r="C46" s="7" t="s">
        <v>196</v>
      </c>
      <c r="D46" s="158">
        <v>250</v>
      </c>
      <c r="E46" s="109"/>
      <c r="F46" s="107" t="str">
        <f t="shared" si="2"/>
        <v/>
      </c>
      <c r="G46" s="5"/>
      <c r="H46" s="7">
        <v>255</v>
      </c>
      <c r="I46" s="195" t="s">
        <v>418</v>
      </c>
      <c r="J46" s="196"/>
      <c r="K46" s="158">
        <v>230</v>
      </c>
      <c r="L46" s="109"/>
      <c r="M46" s="107" t="str">
        <f t="shared" si="9"/>
        <v/>
      </c>
      <c r="N46" s="73"/>
      <c r="O46" s="7">
        <v>381</v>
      </c>
      <c r="P46" s="81" t="s">
        <v>340</v>
      </c>
      <c r="Q46" s="64">
        <v>150</v>
      </c>
      <c r="R46" s="109"/>
      <c r="S46" s="107" t="str">
        <f t="shared" si="5"/>
        <v/>
      </c>
      <c r="T46" s="21"/>
      <c r="U46" s="85">
        <v>760</v>
      </c>
      <c r="V46" s="179" t="s">
        <v>264</v>
      </c>
      <c r="W46" s="180"/>
      <c r="X46" s="180"/>
      <c r="Y46" s="181"/>
      <c r="Z46" s="163">
        <v>320</v>
      </c>
      <c r="AA46" s="109"/>
      <c r="AB46" s="107" t="str">
        <f t="shared" si="8"/>
        <v/>
      </c>
      <c r="AC46" s="21">
        <f>COUNT(AK27:AK46)</f>
        <v>0</v>
      </c>
      <c r="AD46" s="82">
        <v>572</v>
      </c>
      <c r="AE46" s="182" t="s">
        <v>263</v>
      </c>
      <c r="AF46" s="183"/>
      <c r="AG46" s="183"/>
      <c r="AH46" s="184"/>
      <c r="AI46" s="63">
        <v>260</v>
      </c>
      <c r="AJ46" s="110"/>
      <c r="AK46" s="121" t="str">
        <f t="shared" si="7"/>
        <v/>
      </c>
    </row>
    <row r="47" spans="1:37" s="29" customFormat="1" ht="12" customHeight="1" thickBot="1" x14ac:dyDescent="0.25">
      <c r="A47" s="5" t="s">
        <v>19</v>
      </c>
      <c r="B47" s="7">
        <v>104</v>
      </c>
      <c r="C47" s="7" t="s">
        <v>200</v>
      </c>
      <c r="D47" s="158">
        <v>330</v>
      </c>
      <c r="E47" s="109"/>
      <c r="F47" s="107" t="str">
        <f t="shared" si="2"/>
        <v/>
      </c>
      <c r="G47" s="5" t="s">
        <v>187</v>
      </c>
      <c r="H47" s="7">
        <v>256</v>
      </c>
      <c r="I47" s="195" t="s">
        <v>293</v>
      </c>
      <c r="J47" s="196"/>
      <c r="K47" s="158">
        <v>180</v>
      </c>
      <c r="L47" s="109"/>
      <c r="M47" s="107" t="str">
        <f t="shared" si="9"/>
        <v/>
      </c>
      <c r="N47" s="73"/>
      <c r="O47" s="7">
        <v>382</v>
      </c>
      <c r="P47" s="81" t="s">
        <v>359</v>
      </c>
      <c r="Q47" s="64">
        <v>180</v>
      </c>
      <c r="R47" s="109"/>
      <c r="S47" s="107" t="str">
        <f t="shared" si="5"/>
        <v/>
      </c>
      <c r="T47" s="21"/>
      <c r="U47" s="81">
        <v>761</v>
      </c>
      <c r="V47" s="179" t="s">
        <v>265</v>
      </c>
      <c r="W47" s="180"/>
      <c r="X47" s="180"/>
      <c r="Y47" s="181"/>
      <c r="Z47" s="158">
        <v>260</v>
      </c>
      <c r="AA47" s="109"/>
      <c r="AB47" s="107" t="str">
        <f t="shared" si="8"/>
        <v/>
      </c>
      <c r="AC47" s="5" t="s">
        <v>295</v>
      </c>
      <c r="AD47" s="22"/>
      <c r="AE47" s="188" t="s">
        <v>272</v>
      </c>
      <c r="AF47" s="188"/>
      <c r="AG47" s="188"/>
      <c r="AH47" s="189"/>
      <c r="AI47" s="62">
        <f>SUM(AI27:AI46)</f>
        <v>7860</v>
      </c>
      <c r="AJ47" s="115"/>
      <c r="AK47" s="117">
        <f>SUM(AK27:AK46)</f>
        <v>0</v>
      </c>
    </row>
    <row r="48" spans="1:37" s="29" customFormat="1" ht="12" customHeight="1" thickBot="1" x14ac:dyDescent="0.25">
      <c r="A48" s="5" t="s">
        <v>159</v>
      </c>
      <c r="B48" s="7">
        <v>105</v>
      </c>
      <c r="C48" s="7" t="s">
        <v>361</v>
      </c>
      <c r="D48" s="158">
        <v>40</v>
      </c>
      <c r="E48" s="109"/>
      <c r="F48" s="107" t="str">
        <f t="shared" si="2"/>
        <v/>
      </c>
      <c r="G48" s="5" t="s">
        <v>21</v>
      </c>
      <c r="H48" s="7">
        <v>257</v>
      </c>
      <c r="I48" s="195" t="s">
        <v>188</v>
      </c>
      <c r="J48" s="196"/>
      <c r="K48" s="158">
        <v>400</v>
      </c>
      <c r="L48" s="109"/>
      <c r="M48" s="107" t="str">
        <f t="shared" si="9"/>
        <v/>
      </c>
      <c r="N48" s="14">
        <f>COUNT(S16:S48)</f>
        <v>0</v>
      </c>
      <c r="O48" s="21">
        <v>383</v>
      </c>
      <c r="P48" s="17" t="s">
        <v>356</v>
      </c>
      <c r="Q48" s="26">
        <v>290</v>
      </c>
      <c r="R48" s="110"/>
      <c r="S48" s="121" t="str">
        <f t="shared" si="5"/>
        <v/>
      </c>
      <c r="T48" s="21"/>
      <c r="U48" s="85">
        <v>762</v>
      </c>
      <c r="V48" s="179" t="s">
        <v>271</v>
      </c>
      <c r="W48" s="180"/>
      <c r="X48" s="180"/>
      <c r="Y48" s="181"/>
      <c r="Z48" s="163">
        <v>705</v>
      </c>
      <c r="AA48" s="109"/>
      <c r="AB48" s="107" t="str">
        <f t="shared" si="8"/>
        <v/>
      </c>
      <c r="AC48" s="20"/>
      <c r="AD48" s="21">
        <v>601</v>
      </c>
      <c r="AE48" s="185" t="s">
        <v>189</v>
      </c>
      <c r="AF48" s="186"/>
      <c r="AG48" s="186"/>
      <c r="AH48" s="187"/>
      <c r="AI48" s="163">
        <v>225</v>
      </c>
      <c r="AJ48" s="105"/>
      <c r="AK48" s="107" t="str">
        <f t="shared" ref="AK48:AK71" si="10">IF(AJ48=1,+AI48,"")</f>
        <v/>
      </c>
    </row>
    <row r="49" spans="1:37" s="29" customFormat="1" ht="12" customHeight="1" thickBot="1" x14ac:dyDescent="0.25">
      <c r="A49" s="21"/>
      <c r="B49" s="7">
        <v>106</v>
      </c>
      <c r="C49" s="7" t="s">
        <v>372</v>
      </c>
      <c r="D49" s="158">
        <v>340</v>
      </c>
      <c r="E49" s="109"/>
      <c r="F49" s="107" t="str">
        <f t="shared" si="2"/>
        <v/>
      </c>
      <c r="G49" s="5" t="s">
        <v>192</v>
      </c>
      <c r="H49" s="7">
        <v>258</v>
      </c>
      <c r="I49" s="195" t="s">
        <v>307</v>
      </c>
      <c r="J49" s="196"/>
      <c r="K49" s="158">
        <v>355</v>
      </c>
      <c r="L49" s="109"/>
      <c r="M49" s="107" t="str">
        <f t="shared" si="9"/>
        <v/>
      </c>
      <c r="N49" s="16" t="s">
        <v>292</v>
      </c>
      <c r="O49" s="22"/>
      <c r="P49" s="31" t="s">
        <v>272</v>
      </c>
      <c r="Q49" s="62">
        <f>SUM(Q16:Q48)</f>
        <v>11510</v>
      </c>
      <c r="R49" s="127"/>
      <c r="S49" s="124">
        <f>SUM(S16:S48)</f>
        <v>0</v>
      </c>
      <c r="T49" s="21"/>
      <c r="U49" s="64">
        <v>763</v>
      </c>
      <c r="V49" s="179" t="s">
        <v>287</v>
      </c>
      <c r="W49" s="180"/>
      <c r="X49" s="180"/>
      <c r="Y49" s="181"/>
      <c r="Z49" s="64">
        <v>300</v>
      </c>
      <c r="AA49" s="109"/>
      <c r="AB49" s="107" t="str">
        <f t="shared" si="8"/>
        <v/>
      </c>
      <c r="AC49" s="5"/>
      <c r="AD49" s="7">
        <v>602</v>
      </c>
      <c r="AE49" s="179" t="s">
        <v>190</v>
      </c>
      <c r="AF49" s="180"/>
      <c r="AG49" s="180"/>
      <c r="AH49" s="181"/>
      <c r="AI49" s="158">
        <v>230</v>
      </c>
      <c r="AJ49" s="109"/>
      <c r="AK49" s="107" t="str">
        <f t="shared" si="10"/>
        <v/>
      </c>
    </row>
    <row r="50" spans="1:37" s="29" customFormat="1" ht="12" customHeight="1" x14ac:dyDescent="0.2">
      <c r="A50" s="5"/>
      <c r="B50" s="7">
        <v>107</v>
      </c>
      <c r="C50" s="7" t="s">
        <v>373</v>
      </c>
      <c r="D50" s="158">
        <v>150</v>
      </c>
      <c r="E50" s="109"/>
      <c r="F50" s="107" t="str">
        <f t="shared" si="2"/>
        <v/>
      </c>
      <c r="G50" s="5"/>
      <c r="H50" s="7">
        <v>259</v>
      </c>
      <c r="I50" s="195" t="s">
        <v>193</v>
      </c>
      <c r="J50" s="196"/>
      <c r="K50" s="158">
        <v>445</v>
      </c>
      <c r="L50" s="109"/>
      <c r="M50" s="107" t="str">
        <f t="shared" si="9"/>
        <v/>
      </c>
      <c r="N50" s="20"/>
      <c r="O50" s="77">
        <v>401</v>
      </c>
      <c r="P50" s="77" t="s">
        <v>294</v>
      </c>
      <c r="Q50" s="157">
        <v>180</v>
      </c>
      <c r="R50" s="105"/>
      <c r="S50" s="106" t="str">
        <f t="shared" ref="S50:S63" si="11">IF(R50=1,+Q50,"")</f>
        <v/>
      </c>
      <c r="T50" s="21"/>
      <c r="U50" s="7">
        <v>764</v>
      </c>
      <c r="V50" s="179" t="s">
        <v>288</v>
      </c>
      <c r="W50" s="180"/>
      <c r="X50" s="180"/>
      <c r="Y50" s="181"/>
      <c r="Z50" s="64">
        <v>485</v>
      </c>
      <c r="AA50" s="109"/>
      <c r="AB50" s="107" t="str">
        <f t="shared" si="8"/>
        <v/>
      </c>
      <c r="AC50" s="5"/>
      <c r="AD50" s="7">
        <v>603</v>
      </c>
      <c r="AE50" s="179" t="s">
        <v>195</v>
      </c>
      <c r="AF50" s="180"/>
      <c r="AG50" s="180"/>
      <c r="AH50" s="181"/>
      <c r="AI50" s="158">
        <v>115</v>
      </c>
      <c r="AJ50" s="109"/>
      <c r="AK50" s="107" t="str">
        <f t="shared" si="10"/>
        <v/>
      </c>
    </row>
    <row r="51" spans="1:37" s="29" customFormat="1" ht="12" customHeight="1" x14ac:dyDescent="0.2">
      <c r="A51" s="5" t="s">
        <v>29</v>
      </c>
      <c r="B51" s="7">
        <v>108</v>
      </c>
      <c r="C51" s="7" t="s">
        <v>203</v>
      </c>
      <c r="D51" s="64">
        <v>660</v>
      </c>
      <c r="E51" s="109"/>
      <c r="F51" s="107" t="str">
        <f t="shared" si="2"/>
        <v/>
      </c>
      <c r="G51" s="5" t="s">
        <v>29</v>
      </c>
      <c r="H51" s="7">
        <v>260</v>
      </c>
      <c r="I51" s="195" t="s">
        <v>197</v>
      </c>
      <c r="J51" s="196"/>
      <c r="K51" s="158">
        <v>465</v>
      </c>
      <c r="L51" s="109"/>
      <c r="M51" s="107" t="str">
        <f t="shared" si="9"/>
        <v/>
      </c>
      <c r="N51" s="5"/>
      <c r="O51" s="7">
        <v>402</v>
      </c>
      <c r="P51" s="7" t="s">
        <v>329</v>
      </c>
      <c r="Q51" s="158">
        <v>165</v>
      </c>
      <c r="R51" s="109"/>
      <c r="S51" s="107" t="str">
        <f t="shared" si="11"/>
        <v/>
      </c>
      <c r="T51" s="21"/>
      <c r="U51" s="7">
        <v>765</v>
      </c>
      <c r="V51" s="179" t="s">
        <v>349</v>
      </c>
      <c r="W51" s="180"/>
      <c r="X51" s="180"/>
      <c r="Y51" s="181"/>
      <c r="Z51" s="64">
        <v>530</v>
      </c>
      <c r="AA51" s="109"/>
      <c r="AB51" s="107" t="str">
        <f t="shared" si="8"/>
        <v/>
      </c>
      <c r="AC51" s="5"/>
      <c r="AD51" s="7">
        <v>604</v>
      </c>
      <c r="AE51" s="179" t="s">
        <v>199</v>
      </c>
      <c r="AF51" s="180"/>
      <c r="AG51" s="180"/>
      <c r="AH51" s="181"/>
      <c r="AI51" s="158">
        <v>240</v>
      </c>
      <c r="AJ51" s="109"/>
      <c r="AK51" s="107" t="str">
        <f t="shared" si="10"/>
        <v/>
      </c>
    </row>
    <row r="52" spans="1:37" s="29" customFormat="1" ht="12" customHeight="1" x14ac:dyDescent="0.2">
      <c r="A52" s="5"/>
      <c r="B52" s="7">
        <v>109</v>
      </c>
      <c r="C52" s="7" t="s">
        <v>206</v>
      </c>
      <c r="D52" s="158">
        <v>350</v>
      </c>
      <c r="E52" s="109"/>
      <c r="F52" s="107" t="str">
        <f t="shared" si="2"/>
        <v/>
      </c>
      <c r="G52" s="5"/>
      <c r="H52" s="7">
        <v>261</v>
      </c>
      <c r="I52" s="195" t="s">
        <v>296</v>
      </c>
      <c r="J52" s="196"/>
      <c r="K52" s="158">
        <v>165</v>
      </c>
      <c r="L52" s="109"/>
      <c r="M52" s="107" t="str">
        <f t="shared" si="9"/>
        <v/>
      </c>
      <c r="N52" s="5"/>
      <c r="O52" s="7">
        <v>403</v>
      </c>
      <c r="P52" s="7" t="s">
        <v>194</v>
      </c>
      <c r="Q52" s="158">
        <v>160</v>
      </c>
      <c r="R52" s="109"/>
      <c r="S52" s="107" t="str">
        <f t="shared" si="11"/>
        <v/>
      </c>
      <c r="U52" s="7">
        <v>766</v>
      </c>
      <c r="V52" s="179" t="s">
        <v>350</v>
      </c>
      <c r="W52" s="180"/>
      <c r="X52" s="180"/>
      <c r="Y52" s="181"/>
      <c r="Z52" s="64">
        <v>620</v>
      </c>
      <c r="AA52" s="109"/>
      <c r="AB52" s="107" t="str">
        <f t="shared" si="8"/>
        <v/>
      </c>
      <c r="AC52" s="5" t="s">
        <v>128</v>
      </c>
      <c r="AD52" s="21">
        <v>605</v>
      </c>
      <c r="AE52" s="179" t="s">
        <v>202</v>
      </c>
      <c r="AF52" s="180"/>
      <c r="AG52" s="180"/>
      <c r="AH52" s="181"/>
      <c r="AI52" s="163">
        <v>240</v>
      </c>
      <c r="AJ52" s="109"/>
      <c r="AK52" s="107" t="str">
        <f t="shared" si="10"/>
        <v/>
      </c>
    </row>
    <row r="53" spans="1:37" s="29" customFormat="1" ht="12" customHeight="1" thickBot="1" x14ac:dyDescent="0.25">
      <c r="A53" s="21"/>
      <c r="B53" s="7">
        <v>110</v>
      </c>
      <c r="C53" s="7" t="s">
        <v>360</v>
      </c>
      <c r="D53" s="158">
        <v>405</v>
      </c>
      <c r="E53" s="109"/>
      <c r="F53" s="107" t="str">
        <f t="shared" si="2"/>
        <v/>
      </c>
      <c r="G53" s="5" t="s">
        <v>207</v>
      </c>
      <c r="H53" s="7">
        <v>262</v>
      </c>
      <c r="I53" s="195" t="s">
        <v>204</v>
      </c>
      <c r="J53" s="196"/>
      <c r="K53" s="158">
        <v>285</v>
      </c>
      <c r="L53" s="109"/>
      <c r="M53" s="107" t="str">
        <f t="shared" si="9"/>
        <v/>
      </c>
      <c r="N53" s="5"/>
      <c r="O53" s="7">
        <v>404</v>
      </c>
      <c r="P53" s="7" t="s">
        <v>198</v>
      </c>
      <c r="Q53" s="158">
        <v>480</v>
      </c>
      <c r="R53" s="109"/>
      <c r="S53" s="107" t="str">
        <f t="shared" si="11"/>
        <v/>
      </c>
      <c r="T53" s="21">
        <f>COUNT(AB40:AB53)</f>
        <v>0</v>
      </c>
      <c r="U53" s="26">
        <v>767</v>
      </c>
      <c r="V53" s="182" t="s">
        <v>362</v>
      </c>
      <c r="W53" s="183"/>
      <c r="X53" s="183"/>
      <c r="Y53" s="184"/>
      <c r="Z53" s="26">
        <v>650</v>
      </c>
      <c r="AA53" s="110"/>
      <c r="AB53" s="107" t="str">
        <f t="shared" si="8"/>
        <v/>
      </c>
      <c r="AC53" s="5" t="s">
        <v>133</v>
      </c>
      <c r="AD53" s="7">
        <v>606</v>
      </c>
      <c r="AE53" s="179" t="s">
        <v>345</v>
      </c>
      <c r="AF53" s="180"/>
      <c r="AG53" s="180"/>
      <c r="AH53" s="181"/>
      <c r="AI53" s="158">
        <v>210</v>
      </c>
      <c r="AJ53" s="109"/>
      <c r="AK53" s="107" t="str">
        <f t="shared" si="10"/>
        <v/>
      </c>
    </row>
    <row r="54" spans="1:37" s="29" customFormat="1" ht="12" customHeight="1" thickBot="1" x14ac:dyDescent="0.25">
      <c r="A54" s="5" t="s">
        <v>220</v>
      </c>
      <c r="B54" s="7">
        <v>113</v>
      </c>
      <c r="C54" s="7" t="s">
        <v>210</v>
      </c>
      <c r="D54" s="158">
        <v>570</v>
      </c>
      <c r="E54" s="109"/>
      <c r="F54" s="107" t="str">
        <f t="shared" si="2"/>
        <v/>
      </c>
      <c r="G54" s="5" t="s">
        <v>211</v>
      </c>
      <c r="H54" s="7">
        <v>263</v>
      </c>
      <c r="I54" s="195" t="s">
        <v>208</v>
      </c>
      <c r="J54" s="196"/>
      <c r="K54" s="158">
        <v>255</v>
      </c>
      <c r="L54" s="109"/>
      <c r="M54" s="107" t="str">
        <f t="shared" si="9"/>
        <v/>
      </c>
      <c r="N54" s="17"/>
      <c r="O54" s="7">
        <v>405</v>
      </c>
      <c r="P54" s="7" t="s">
        <v>201</v>
      </c>
      <c r="Q54" s="158">
        <v>245</v>
      </c>
      <c r="R54" s="109"/>
      <c r="S54" s="107" t="str">
        <f t="shared" si="11"/>
        <v/>
      </c>
      <c r="T54" s="16" t="s">
        <v>351</v>
      </c>
      <c r="U54" s="101"/>
      <c r="V54" s="322" t="s">
        <v>272</v>
      </c>
      <c r="W54" s="188"/>
      <c r="X54" s="188"/>
      <c r="Y54" s="189"/>
      <c r="Z54" s="62">
        <f>SUM(Z40:Z53)</f>
        <v>6500</v>
      </c>
      <c r="AA54" s="127"/>
      <c r="AB54" s="124">
        <f>SUM(AB40:AB53)</f>
        <v>0</v>
      </c>
      <c r="AC54" s="15" t="s">
        <v>342</v>
      </c>
      <c r="AD54" s="7">
        <v>607</v>
      </c>
      <c r="AE54" s="179" t="s">
        <v>346</v>
      </c>
      <c r="AF54" s="180"/>
      <c r="AG54" s="180"/>
      <c r="AH54" s="181"/>
      <c r="AI54" s="158">
        <v>190</v>
      </c>
      <c r="AJ54" s="109"/>
      <c r="AK54" s="107" t="str">
        <f t="shared" si="10"/>
        <v/>
      </c>
    </row>
    <row r="55" spans="1:37" s="29" customFormat="1" ht="12" customHeight="1" x14ac:dyDescent="0.2">
      <c r="A55" s="5" t="s">
        <v>224</v>
      </c>
      <c r="B55" s="7">
        <v>115</v>
      </c>
      <c r="C55" s="7" t="s">
        <v>214</v>
      </c>
      <c r="D55" s="158">
        <v>290</v>
      </c>
      <c r="E55" s="109"/>
      <c r="F55" s="107" t="str">
        <f t="shared" si="2"/>
        <v/>
      </c>
      <c r="G55" s="5" t="s">
        <v>215</v>
      </c>
      <c r="H55" s="7">
        <v>264</v>
      </c>
      <c r="I55" s="195" t="s">
        <v>212</v>
      </c>
      <c r="J55" s="196"/>
      <c r="K55" s="158">
        <v>400</v>
      </c>
      <c r="L55" s="109"/>
      <c r="M55" s="107" t="str">
        <f t="shared" si="9"/>
        <v/>
      </c>
      <c r="N55" s="5" t="s">
        <v>115</v>
      </c>
      <c r="O55" s="7">
        <v>406</v>
      </c>
      <c r="P55" s="7" t="s">
        <v>205</v>
      </c>
      <c r="Q55" s="158">
        <v>200</v>
      </c>
      <c r="R55" s="109"/>
      <c r="S55" s="107" t="str">
        <f t="shared" si="11"/>
        <v/>
      </c>
      <c r="T55" s="24"/>
      <c r="U55" s="77">
        <v>851</v>
      </c>
      <c r="V55" s="185" t="s">
        <v>367</v>
      </c>
      <c r="W55" s="186"/>
      <c r="X55" s="186"/>
      <c r="Y55" s="187"/>
      <c r="Z55" s="86">
        <v>415</v>
      </c>
      <c r="AA55" s="105"/>
      <c r="AB55" s="106"/>
      <c r="AC55" s="5"/>
      <c r="AD55" s="21">
        <v>608</v>
      </c>
      <c r="AE55" s="179" t="s">
        <v>268</v>
      </c>
      <c r="AF55" s="180"/>
      <c r="AG55" s="180"/>
      <c r="AH55" s="181"/>
      <c r="AI55" s="163">
        <v>150</v>
      </c>
      <c r="AJ55" s="109"/>
      <c r="AK55" s="107" t="str">
        <f t="shared" si="10"/>
        <v/>
      </c>
    </row>
    <row r="56" spans="1:37" s="29" customFormat="1" ht="12" customHeight="1" x14ac:dyDescent="0.2">
      <c r="A56" s="21">
        <f>COUNT(F44:F59)</f>
        <v>0</v>
      </c>
      <c r="B56" s="7">
        <v>116</v>
      </c>
      <c r="C56" s="7" t="s">
        <v>216</v>
      </c>
      <c r="D56" s="158">
        <v>380</v>
      </c>
      <c r="E56" s="109"/>
      <c r="F56" s="107" t="str">
        <f t="shared" si="2"/>
        <v/>
      </c>
      <c r="G56" s="5" t="s">
        <v>217</v>
      </c>
      <c r="H56" s="7">
        <v>265</v>
      </c>
      <c r="I56" s="195" t="s">
        <v>309</v>
      </c>
      <c r="J56" s="196"/>
      <c r="K56" s="158">
        <v>415</v>
      </c>
      <c r="L56" s="109"/>
      <c r="M56" s="107" t="str">
        <f t="shared" si="9"/>
        <v/>
      </c>
      <c r="N56" s="5"/>
      <c r="O56" s="7">
        <v>407</v>
      </c>
      <c r="P56" s="7" t="s">
        <v>209</v>
      </c>
      <c r="Q56" s="158">
        <v>430</v>
      </c>
      <c r="R56" s="109"/>
      <c r="S56" s="107" t="str">
        <f t="shared" si="11"/>
        <v/>
      </c>
      <c r="T56" s="21"/>
      <c r="U56" s="7">
        <v>852</v>
      </c>
      <c r="V56" s="179" t="s">
        <v>368</v>
      </c>
      <c r="W56" s="180"/>
      <c r="X56" s="180"/>
      <c r="Y56" s="181"/>
      <c r="Z56" s="64">
        <v>420</v>
      </c>
      <c r="AA56" s="109"/>
      <c r="AB56" s="107"/>
      <c r="AC56" s="5"/>
      <c r="AD56" s="7">
        <v>609</v>
      </c>
      <c r="AE56" s="179" t="s">
        <v>348</v>
      </c>
      <c r="AF56" s="180"/>
      <c r="AG56" s="180"/>
      <c r="AH56" s="181"/>
      <c r="AI56" s="158">
        <v>295</v>
      </c>
      <c r="AJ56" s="109"/>
      <c r="AK56" s="107" t="str">
        <f t="shared" si="10"/>
        <v/>
      </c>
    </row>
    <row r="57" spans="1:37" s="29" customFormat="1" ht="12" customHeight="1" x14ac:dyDescent="0.2">
      <c r="A57" s="5"/>
      <c r="B57" s="7">
        <v>117</v>
      </c>
      <c r="C57" s="7" t="s">
        <v>221</v>
      </c>
      <c r="D57" s="158">
        <v>320</v>
      </c>
      <c r="E57" s="109"/>
      <c r="F57" s="107" t="str">
        <f t="shared" si="2"/>
        <v/>
      </c>
      <c r="G57" s="5"/>
      <c r="H57" s="7">
        <v>266</v>
      </c>
      <c r="I57" s="195" t="s">
        <v>245</v>
      </c>
      <c r="J57" s="196"/>
      <c r="K57" s="158">
        <v>390</v>
      </c>
      <c r="L57" s="109"/>
      <c r="M57" s="107" t="str">
        <f t="shared" si="9"/>
        <v/>
      </c>
      <c r="N57" s="5" t="s">
        <v>121</v>
      </c>
      <c r="O57" s="7">
        <v>408</v>
      </c>
      <c r="P57" s="7" t="s">
        <v>213</v>
      </c>
      <c r="Q57" s="158">
        <v>390</v>
      </c>
      <c r="R57" s="109"/>
      <c r="S57" s="107" t="str">
        <f t="shared" si="11"/>
        <v/>
      </c>
      <c r="T57" s="21"/>
      <c r="U57" s="21">
        <v>853</v>
      </c>
      <c r="V57" s="179" t="s">
        <v>369</v>
      </c>
      <c r="W57" s="180"/>
      <c r="X57" s="180"/>
      <c r="Y57" s="181"/>
      <c r="Z57" s="26">
        <v>465</v>
      </c>
      <c r="AA57" s="109"/>
      <c r="AB57" s="107"/>
      <c r="AC57" s="17"/>
      <c r="AD57" s="21">
        <v>610</v>
      </c>
      <c r="AE57" s="179" t="s">
        <v>219</v>
      </c>
      <c r="AF57" s="180"/>
      <c r="AG57" s="180"/>
      <c r="AH57" s="181"/>
      <c r="AI57" s="163">
        <v>300</v>
      </c>
      <c r="AJ57" s="109"/>
      <c r="AK57" s="107" t="str">
        <f t="shared" si="10"/>
        <v/>
      </c>
    </row>
    <row r="58" spans="1:37" s="29" customFormat="1" ht="12" customHeight="1" x14ac:dyDescent="0.2">
      <c r="A58" s="87"/>
      <c r="B58" s="7">
        <v>118</v>
      </c>
      <c r="C58" s="74" t="s">
        <v>262</v>
      </c>
      <c r="D58" s="158">
        <v>340</v>
      </c>
      <c r="E58" s="109"/>
      <c r="F58" s="107" t="str">
        <f t="shared" si="2"/>
        <v/>
      </c>
      <c r="G58" s="5"/>
      <c r="H58" s="7">
        <v>267</v>
      </c>
      <c r="I58" s="195" t="s">
        <v>222</v>
      </c>
      <c r="J58" s="196"/>
      <c r="K58" s="158">
        <v>450</v>
      </c>
      <c r="L58" s="109"/>
      <c r="M58" s="107" t="str">
        <f t="shared" si="9"/>
        <v/>
      </c>
      <c r="N58" s="5"/>
      <c r="O58" s="7">
        <v>409</v>
      </c>
      <c r="P58" s="7" t="s">
        <v>308</v>
      </c>
      <c r="Q58" s="158">
        <v>535</v>
      </c>
      <c r="R58" s="109"/>
      <c r="S58" s="107" t="str">
        <f t="shared" si="11"/>
        <v/>
      </c>
      <c r="T58" s="5" t="s">
        <v>259</v>
      </c>
      <c r="U58" s="7">
        <v>854</v>
      </c>
      <c r="V58" s="179" t="s">
        <v>278</v>
      </c>
      <c r="W58" s="180"/>
      <c r="X58" s="180"/>
      <c r="Y58" s="181"/>
      <c r="Z58" s="158">
        <v>660</v>
      </c>
      <c r="AA58" s="109"/>
      <c r="AB58" s="107"/>
      <c r="AC58" s="5" t="s">
        <v>29</v>
      </c>
      <c r="AD58" s="7">
        <v>611</v>
      </c>
      <c r="AE58" s="179" t="s">
        <v>297</v>
      </c>
      <c r="AF58" s="180"/>
      <c r="AG58" s="180"/>
      <c r="AH58" s="181"/>
      <c r="AI58" s="158">
        <v>710</v>
      </c>
      <c r="AJ58" s="109"/>
      <c r="AK58" s="107" t="str">
        <f t="shared" si="10"/>
        <v/>
      </c>
    </row>
    <row r="59" spans="1:37" s="29" customFormat="1" ht="12" customHeight="1" thickBot="1" x14ac:dyDescent="0.25">
      <c r="A59" s="5"/>
      <c r="B59" s="13">
        <v>120</v>
      </c>
      <c r="C59" s="85" t="s">
        <v>244</v>
      </c>
      <c r="D59" s="159">
        <v>180</v>
      </c>
      <c r="E59" s="110"/>
      <c r="F59" s="121" t="str">
        <f t="shared" si="2"/>
        <v/>
      </c>
      <c r="G59" s="5"/>
      <c r="H59" s="7">
        <v>268</v>
      </c>
      <c r="I59" s="195" t="s">
        <v>298</v>
      </c>
      <c r="J59" s="196"/>
      <c r="K59" s="158">
        <v>205</v>
      </c>
      <c r="L59" s="109"/>
      <c r="M59" s="107" t="str">
        <f t="shared" si="9"/>
        <v/>
      </c>
      <c r="N59" s="5" t="s">
        <v>131</v>
      </c>
      <c r="O59" s="7">
        <v>410</v>
      </c>
      <c r="P59" s="7" t="s">
        <v>218</v>
      </c>
      <c r="Q59" s="158">
        <v>570</v>
      </c>
      <c r="R59" s="109"/>
      <c r="S59" s="107" t="str">
        <f t="shared" si="11"/>
        <v/>
      </c>
      <c r="T59" s="5" t="s">
        <v>261</v>
      </c>
      <c r="U59" s="13">
        <v>855</v>
      </c>
      <c r="V59" s="179" t="s">
        <v>231</v>
      </c>
      <c r="W59" s="180"/>
      <c r="X59" s="180"/>
      <c r="Y59" s="181"/>
      <c r="Z59" s="159">
        <v>320</v>
      </c>
      <c r="AA59" s="109"/>
      <c r="AB59" s="107"/>
      <c r="AC59" s="17"/>
      <c r="AD59" s="21">
        <v>612</v>
      </c>
      <c r="AE59" s="179" t="s">
        <v>226</v>
      </c>
      <c r="AF59" s="180"/>
      <c r="AG59" s="180"/>
      <c r="AH59" s="181"/>
      <c r="AI59" s="163">
        <v>790</v>
      </c>
      <c r="AJ59" s="109"/>
      <c r="AK59" s="107" t="str">
        <f t="shared" si="10"/>
        <v/>
      </c>
    </row>
    <row r="60" spans="1:37" s="29" customFormat="1" ht="12" customHeight="1" thickBot="1" x14ac:dyDescent="0.25">
      <c r="A60" s="5" t="s">
        <v>312</v>
      </c>
      <c r="B60" s="88"/>
      <c r="C60" s="89" t="s">
        <v>66</v>
      </c>
      <c r="D60" s="155">
        <f>SUM(D44:D59)</f>
        <v>5070</v>
      </c>
      <c r="E60" s="148"/>
      <c r="F60" s="155">
        <f>SUM(F44:F59)</f>
        <v>0</v>
      </c>
      <c r="G60" s="5"/>
      <c r="H60" s="7">
        <v>269</v>
      </c>
      <c r="I60" s="195" t="s">
        <v>227</v>
      </c>
      <c r="J60" s="196"/>
      <c r="K60" s="158">
        <v>240</v>
      </c>
      <c r="L60" s="109"/>
      <c r="M60" s="107" t="str">
        <f t="shared" si="9"/>
        <v/>
      </c>
      <c r="N60" s="5"/>
      <c r="O60" s="7">
        <v>411</v>
      </c>
      <c r="P60" s="7" t="s">
        <v>223</v>
      </c>
      <c r="Q60" s="158">
        <v>750</v>
      </c>
      <c r="R60" s="109"/>
      <c r="S60" s="107" t="str">
        <f t="shared" si="11"/>
        <v/>
      </c>
      <c r="T60" s="5" t="s">
        <v>260</v>
      </c>
      <c r="U60" s="13">
        <v>856</v>
      </c>
      <c r="V60" s="179" t="s">
        <v>248</v>
      </c>
      <c r="W60" s="180"/>
      <c r="X60" s="180"/>
      <c r="Y60" s="181"/>
      <c r="Z60" s="159">
        <v>375</v>
      </c>
      <c r="AA60" s="109"/>
      <c r="AB60" s="107"/>
      <c r="AC60" s="17"/>
      <c r="AD60" s="7">
        <v>614</v>
      </c>
      <c r="AE60" s="179" t="s">
        <v>330</v>
      </c>
      <c r="AF60" s="180"/>
      <c r="AG60" s="180"/>
      <c r="AH60" s="181"/>
      <c r="AI60" s="158">
        <v>650</v>
      </c>
      <c r="AJ60" s="109"/>
      <c r="AK60" s="107" t="str">
        <f t="shared" si="10"/>
        <v/>
      </c>
    </row>
    <row r="61" spans="1:37" s="29" customFormat="1" ht="12" customHeight="1" x14ac:dyDescent="0.2">
      <c r="A61" s="283" t="s">
        <v>409</v>
      </c>
      <c r="B61" s="284"/>
      <c r="C61" s="284"/>
      <c r="D61" s="284"/>
      <c r="E61" s="284"/>
      <c r="F61" s="285"/>
      <c r="G61" s="15"/>
      <c r="H61" s="7">
        <v>270</v>
      </c>
      <c r="I61" s="195" t="s">
        <v>310</v>
      </c>
      <c r="J61" s="196"/>
      <c r="K61" s="158">
        <v>50</v>
      </c>
      <c r="L61" s="109"/>
      <c r="M61" s="107" t="str">
        <f t="shared" si="9"/>
        <v/>
      </c>
      <c r="N61" s="5" t="s">
        <v>159</v>
      </c>
      <c r="O61" s="7">
        <v>412</v>
      </c>
      <c r="P61" s="7" t="s">
        <v>225</v>
      </c>
      <c r="Q61" s="158">
        <v>570</v>
      </c>
      <c r="R61" s="109"/>
      <c r="S61" s="107" t="str">
        <f t="shared" si="11"/>
        <v/>
      </c>
      <c r="U61" s="13">
        <v>857</v>
      </c>
      <c r="V61" s="179" t="s">
        <v>235</v>
      </c>
      <c r="W61" s="180"/>
      <c r="X61" s="180"/>
      <c r="Y61" s="181"/>
      <c r="Z61" s="159">
        <v>320</v>
      </c>
      <c r="AA61" s="109"/>
      <c r="AB61" s="107"/>
      <c r="AC61" s="21"/>
      <c r="AD61" s="21">
        <v>615</v>
      </c>
      <c r="AE61" s="179" t="s">
        <v>229</v>
      </c>
      <c r="AF61" s="180"/>
      <c r="AG61" s="180"/>
      <c r="AH61" s="181"/>
      <c r="AI61" s="163">
        <v>360</v>
      </c>
      <c r="AJ61" s="109"/>
      <c r="AK61" s="107" t="str">
        <f t="shared" si="10"/>
        <v/>
      </c>
    </row>
    <row r="62" spans="1:37" s="29" customFormat="1" ht="12" customHeight="1" x14ac:dyDescent="0.2">
      <c r="A62" s="286"/>
      <c r="B62" s="287"/>
      <c r="C62" s="287"/>
      <c r="D62" s="287"/>
      <c r="E62" s="287"/>
      <c r="F62" s="288"/>
      <c r="G62" s="15"/>
      <c r="H62" s="7">
        <v>271</v>
      </c>
      <c r="I62" s="195" t="s">
        <v>228</v>
      </c>
      <c r="J62" s="196"/>
      <c r="K62" s="158">
        <v>320</v>
      </c>
      <c r="L62" s="109"/>
      <c r="M62" s="107" t="str">
        <f t="shared" si="9"/>
        <v/>
      </c>
      <c r="O62" s="13">
        <v>413</v>
      </c>
      <c r="P62" s="13" t="s">
        <v>417</v>
      </c>
      <c r="Q62" s="159">
        <v>160</v>
      </c>
      <c r="R62" s="109"/>
      <c r="S62" s="107" t="str">
        <f t="shared" si="11"/>
        <v/>
      </c>
      <c r="T62" s="21"/>
      <c r="U62" s="13">
        <v>858</v>
      </c>
      <c r="V62" s="179" t="s">
        <v>249</v>
      </c>
      <c r="W62" s="180"/>
      <c r="X62" s="180"/>
      <c r="Y62" s="181"/>
      <c r="Z62" s="63">
        <v>280</v>
      </c>
      <c r="AA62" s="109"/>
      <c r="AB62" s="107"/>
      <c r="AC62" s="5" t="s">
        <v>152</v>
      </c>
      <c r="AD62" s="7">
        <v>616</v>
      </c>
      <c r="AE62" s="179" t="s">
        <v>333</v>
      </c>
      <c r="AF62" s="180"/>
      <c r="AG62" s="180"/>
      <c r="AH62" s="181"/>
      <c r="AI62" s="158">
        <v>250</v>
      </c>
      <c r="AJ62" s="109"/>
      <c r="AK62" s="107" t="str">
        <f t="shared" si="10"/>
        <v/>
      </c>
    </row>
    <row r="63" spans="1:37" s="29" customFormat="1" ht="12" customHeight="1" thickBot="1" x14ac:dyDescent="0.25">
      <c r="A63" s="90" t="s">
        <v>387</v>
      </c>
      <c r="B63" s="29" t="s">
        <v>389</v>
      </c>
      <c r="D63" s="91"/>
      <c r="E63" s="91"/>
      <c r="F63" s="92"/>
      <c r="G63" s="15"/>
      <c r="H63" s="7">
        <v>272</v>
      </c>
      <c r="I63" s="195" t="s">
        <v>230</v>
      </c>
      <c r="J63" s="196"/>
      <c r="K63" s="158">
        <v>380</v>
      </c>
      <c r="L63" s="109"/>
      <c r="M63" s="107" t="str">
        <f t="shared" si="9"/>
        <v/>
      </c>
      <c r="N63" s="5"/>
      <c r="O63" s="7">
        <v>414</v>
      </c>
      <c r="P63" s="74" t="s">
        <v>328</v>
      </c>
      <c r="Q63" s="158">
        <v>325</v>
      </c>
      <c r="R63" s="110"/>
      <c r="S63" s="107" t="str">
        <f t="shared" si="11"/>
        <v/>
      </c>
      <c r="T63" s="5">
        <f>COUNT(AB55:AB63)</f>
        <v>0</v>
      </c>
      <c r="U63" s="7">
        <v>859</v>
      </c>
      <c r="V63" s="182" t="s">
        <v>322</v>
      </c>
      <c r="W63" s="183"/>
      <c r="X63" s="183"/>
      <c r="Y63" s="184"/>
      <c r="Z63" s="64">
        <v>365</v>
      </c>
      <c r="AA63" s="110"/>
      <c r="AB63" s="107"/>
      <c r="AC63" s="5" t="s">
        <v>157</v>
      </c>
      <c r="AD63" s="21">
        <v>617</v>
      </c>
      <c r="AE63" s="179" t="s">
        <v>233</v>
      </c>
      <c r="AF63" s="180"/>
      <c r="AG63" s="180"/>
      <c r="AH63" s="181"/>
      <c r="AI63" s="163">
        <v>470</v>
      </c>
      <c r="AJ63" s="109"/>
      <c r="AK63" s="107" t="str">
        <f t="shared" si="10"/>
        <v/>
      </c>
    </row>
    <row r="64" spans="1:37" s="29" customFormat="1" ht="12" customHeight="1" thickBot="1" x14ac:dyDescent="0.25">
      <c r="A64" s="90"/>
      <c r="B64" s="93"/>
      <c r="C64" s="29" t="s">
        <v>394</v>
      </c>
      <c r="D64" s="91"/>
      <c r="E64" s="91"/>
      <c r="F64" s="92"/>
      <c r="G64" s="15"/>
      <c r="H64" s="7">
        <v>273</v>
      </c>
      <c r="I64" s="195" t="s">
        <v>232</v>
      </c>
      <c r="J64" s="196"/>
      <c r="K64" s="158">
        <v>380</v>
      </c>
      <c r="L64" s="109"/>
      <c r="M64" s="107" t="str">
        <f t="shared" si="9"/>
        <v/>
      </c>
      <c r="N64" s="14">
        <f>COUNT(S50:S63)</f>
        <v>0</v>
      </c>
      <c r="O64" s="30"/>
      <c r="P64" s="94"/>
      <c r="Q64" s="95"/>
      <c r="R64" s="129"/>
      <c r="S64" s="128"/>
      <c r="T64" s="16" t="s">
        <v>321</v>
      </c>
      <c r="U64" s="22"/>
      <c r="V64" s="188" t="s">
        <v>272</v>
      </c>
      <c r="W64" s="188"/>
      <c r="X64" s="188"/>
      <c r="Y64" s="189"/>
      <c r="Z64" s="147">
        <f>SUM(Z55:Z63)</f>
        <v>3620</v>
      </c>
      <c r="AA64" s="130"/>
      <c r="AB64" s="130">
        <f>SUM(AB55:AB63)</f>
        <v>0</v>
      </c>
      <c r="AC64" s="5" t="s">
        <v>162</v>
      </c>
      <c r="AD64" s="7">
        <v>618</v>
      </c>
      <c r="AE64" s="179" t="s">
        <v>282</v>
      </c>
      <c r="AF64" s="180"/>
      <c r="AG64" s="180"/>
      <c r="AH64" s="181"/>
      <c r="AI64" s="158">
        <v>230</v>
      </c>
      <c r="AJ64" s="109"/>
      <c r="AK64" s="107" t="str">
        <f t="shared" si="10"/>
        <v/>
      </c>
    </row>
    <row r="65" spans="1:37" s="29" customFormat="1" ht="12" customHeight="1" x14ac:dyDescent="0.2">
      <c r="A65" s="90"/>
      <c r="B65" s="29" t="s">
        <v>390</v>
      </c>
      <c r="D65" s="91"/>
      <c r="E65" s="91"/>
      <c r="F65" s="92"/>
      <c r="G65" s="15"/>
      <c r="H65" s="7">
        <v>274</v>
      </c>
      <c r="I65" s="195" t="s">
        <v>234</v>
      </c>
      <c r="J65" s="196"/>
      <c r="K65" s="158">
        <v>340</v>
      </c>
      <c r="L65" s="109"/>
      <c r="M65" s="107" t="str">
        <f t="shared" si="9"/>
        <v/>
      </c>
      <c r="N65" s="16" t="s">
        <v>311</v>
      </c>
      <c r="O65" s="23"/>
      <c r="P65" s="28" t="s">
        <v>272</v>
      </c>
      <c r="Q65" s="143">
        <f>SUM(Q50:Q63)</f>
        <v>5160</v>
      </c>
      <c r="R65" s="112"/>
      <c r="S65" s="112">
        <f>SUM(S50:S63)</f>
        <v>0</v>
      </c>
      <c r="T65" s="23"/>
      <c r="U65" s="19"/>
      <c r="V65" s="25" t="s">
        <v>242</v>
      </c>
      <c r="W65" s="25"/>
      <c r="X65" s="25"/>
      <c r="Y65" s="25"/>
      <c r="Z65" s="143">
        <f>Z54+Z64</f>
        <v>10120</v>
      </c>
      <c r="AA65" s="131"/>
      <c r="AB65" s="131">
        <f>SUM(AB64+AB54)</f>
        <v>0</v>
      </c>
      <c r="AC65" s="5" t="s">
        <v>159</v>
      </c>
      <c r="AD65" s="21">
        <v>619</v>
      </c>
      <c r="AE65" s="179" t="s">
        <v>237</v>
      </c>
      <c r="AF65" s="180"/>
      <c r="AG65" s="180"/>
      <c r="AH65" s="181"/>
      <c r="AI65" s="26">
        <v>145</v>
      </c>
      <c r="AJ65" s="109"/>
      <c r="AK65" s="107" t="str">
        <f t="shared" si="10"/>
        <v/>
      </c>
    </row>
    <row r="66" spans="1:37" s="29" customFormat="1" ht="12" customHeight="1" x14ac:dyDescent="0.2">
      <c r="A66" s="67"/>
      <c r="B66" s="29" t="s">
        <v>395</v>
      </c>
      <c r="C66" s="91"/>
      <c r="D66" s="91"/>
      <c r="E66" s="91"/>
      <c r="F66" s="92"/>
      <c r="G66" s="15"/>
      <c r="H66" s="21">
        <v>275</v>
      </c>
      <c r="I66" s="195" t="s">
        <v>236</v>
      </c>
      <c r="J66" s="196"/>
      <c r="K66" s="163">
        <v>115</v>
      </c>
      <c r="L66" s="109"/>
      <c r="M66" s="108" t="str">
        <f t="shared" si="9"/>
        <v/>
      </c>
      <c r="N66" s="38" t="s">
        <v>352</v>
      </c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40"/>
      <c r="AC66" s="15"/>
      <c r="AD66" s="7">
        <v>620</v>
      </c>
      <c r="AE66" s="179" t="s">
        <v>269</v>
      </c>
      <c r="AF66" s="180"/>
      <c r="AG66" s="180"/>
      <c r="AH66" s="181"/>
      <c r="AI66" s="64">
        <v>120</v>
      </c>
      <c r="AJ66" s="109"/>
      <c r="AK66" s="107" t="str">
        <f t="shared" si="10"/>
        <v/>
      </c>
    </row>
    <row r="67" spans="1:37" s="29" customFormat="1" ht="12" customHeight="1" x14ac:dyDescent="0.2">
      <c r="A67" s="90" t="s">
        <v>388</v>
      </c>
      <c r="B67" s="29" t="s">
        <v>408</v>
      </c>
      <c r="C67" s="91"/>
      <c r="D67" s="91"/>
      <c r="E67" s="91"/>
      <c r="F67" s="92"/>
      <c r="G67" s="17"/>
      <c r="H67" s="13">
        <v>276</v>
      </c>
      <c r="I67" s="195" t="s">
        <v>238</v>
      </c>
      <c r="J67" s="196"/>
      <c r="K67" s="159">
        <v>320</v>
      </c>
      <c r="L67" s="109"/>
      <c r="M67" s="108" t="str">
        <f t="shared" si="9"/>
        <v/>
      </c>
      <c r="N67" s="310" t="s">
        <v>363</v>
      </c>
      <c r="O67" s="311"/>
      <c r="P67" s="311"/>
      <c r="Q67" s="311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7"/>
      <c r="AC67" s="15"/>
      <c r="AD67" s="13">
        <v>621</v>
      </c>
      <c r="AE67" s="179" t="s">
        <v>281</v>
      </c>
      <c r="AF67" s="180"/>
      <c r="AG67" s="180"/>
      <c r="AH67" s="181"/>
      <c r="AI67" s="64">
        <v>395</v>
      </c>
      <c r="AJ67" s="109"/>
      <c r="AK67" s="107" t="str">
        <f t="shared" si="10"/>
        <v/>
      </c>
    </row>
    <row r="68" spans="1:37" s="29" customFormat="1" ht="12" customHeight="1" x14ac:dyDescent="0.2">
      <c r="A68" s="90" t="s">
        <v>410</v>
      </c>
      <c r="B68" s="29" t="s">
        <v>411</v>
      </c>
      <c r="D68" s="91"/>
      <c r="E68" s="91"/>
      <c r="F68" s="92"/>
      <c r="G68" s="17"/>
      <c r="H68" s="13">
        <v>277</v>
      </c>
      <c r="I68" s="195" t="s">
        <v>239</v>
      </c>
      <c r="J68" s="196"/>
      <c r="K68" s="159">
        <v>180</v>
      </c>
      <c r="L68" s="109"/>
      <c r="M68" s="108" t="str">
        <f t="shared" si="9"/>
        <v/>
      </c>
      <c r="N68" s="48" t="s">
        <v>364</v>
      </c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7"/>
      <c r="AC68" s="15"/>
      <c r="AD68" s="13">
        <v>622</v>
      </c>
      <c r="AE68" s="179" t="s">
        <v>334</v>
      </c>
      <c r="AF68" s="180"/>
      <c r="AG68" s="180"/>
      <c r="AH68" s="181"/>
      <c r="AI68" s="64">
        <v>295</v>
      </c>
      <c r="AJ68" s="109"/>
      <c r="AK68" s="107" t="str">
        <f t="shared" si="10"/>
        <v/>
      </c>
    </row>
    <row r="69" spans="1:37" s="29" customFormat="1" ht="12" customHeight="1" x14ac:dyDescent="0.2">
      <c r="A69" s="96"/>
      <c r="C69" s="91"/>
      <c r="D69" s="91"/>
      <c r="E69" s="91"/>
      <c r="F69" s="92"/>
      <c r="G69" s="12"/>
      <c r="H69" s="13">
        <v>278</v>
      </c>
      <c r="I69" s="195" t="s">
        <v>240</v>
      </c>
      <c r="J69" s="196"/>
      <c r="K69" s="63">
        <v>345</v>
      </c>
      <c r="L69" s="109"/>
      <c r="M69" s="108" t="str">
        <f t="shared" si="9"/>
        <v/>
      </c>
      <c r="N69" s="48" t="s">
        <v>365</v>
      </c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0"/>
      <c r="AC69" s="12"/>
      <c r="AD69" s="13">
        <v>623</v>
      </c>
      <c r="AE69" s="179" t="s">
        <v>335</v>
      </c>
      <c r="AF69" s="180"/>
      <c r="AG69" s="180"/>
      <c r="AH69" s="181"/>
      <c r="AI69" s="64">
        <v>210</v>
      </c>
      <c r="AJ69" s="109"/>
      <c r="AK69" s="107" t="str">
        <f t="shared" si="10"/>
        <v/>
      </c>
    </row>
    <row r="70" spans="1:37" s="29" customFormat="1" ht="12" customHeight="1" x14ac:dyDescent="0.2">
      <c r="A70" s="97"/>
      <c r="B70" s="98"/>
      <c r="C70" s="98"/>
      <c r="D70" s="98"/>
      <c r="E70" s="98"/>
      <c r="F70" s="99"/>
      <c r="G70" s="12"/>
      <c r="H70" s="7">
        <v>279</v>
      </c>
      <c r="I70" s="195" t="s">
        <v>250</v>
      </c>
      <c r="J70" s="196"/>
      <c r="K70" s="64">
        <v>380</v>
      </c>
      <c r="L70" s="109"/>
      <c r="M70" s="108" t="str">
        <f t="shared" si="9"/>
        <v/>
      </c>
      <c r="N70" s="48" t="s">
        <v>407</v>
      </c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50"/>
      <c r="AD70" s="7">
        <v>624</v>
      </c>
      <c r="AE70" s="179" t="s">
        <v>327</v>
      </c>
      <c r="AF70" s="180"/>
      <c r="AG70" s="180"/>
      <c r="AH70" s="181"/>
      <c r="AI70" s="64">
        <v>410</v>
      </c>
      <c r="AJ70" s="109"/>
      <c r="AK70" s="107" t="str">
        <f t="shared" si="10"/>
        <v/>
      </c>
    </row>
    <row r="71" spans="1:37" s="29" customFormat="1" ht="12" customHeight="1" thickBot="1" x14ac:dyDescent="0.25">
      <c r="A71" s="313" t="s">
        <v>384</v>
      </c>
      <c r="B71" s="279"/>
      <c r="C71" s="279"/>
      <c r="D71" s="315"/>
      <c r="E71" s="316"/>
      <c r="F71" s="317"/>
      <c r="G71" s="12"/>
      <c r="H71" s="7">
        <v>280</v>
      </c>
      <c r="I71" s="195" t="s">
        <v>251</v>
      </c>
      <c r="J71" s="196"/>
      <c r="K71" s="64">
        <v>325</v>
      </c>
      <c r="L71" s="109"/>
      <c r="M71" s="175" t="str">
        <f t="shared" si="9"/>
        <v/>
      </c>
      <c r="N71" s="300" t="s">
        <v>413</v>
      </c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2"/>
      <c r="AC71" s="29">
        <f>COUNT(AK48:AK71)</f>
        <v>0</v>
      </c>
      <c r="AD71" s="7">
        <v>625</v>
      </c>
      <c r="AE71" s="182" t="s">
        <v>347</v>
      </c>
      <c r="AF71" s="183"/>
      <c r="AG71" s="183"/>
      <c r="AH71" s="184"/>
      <c r="AI71" s="64">
        <v>210</v>
      </c>
      <c r="AJ71" s="110"/>
      <c r="AK71" s="107" t="str">
        <f t="shared" si="10"/>
        <v/>
      </c>
    </row>
    <row r="72" spans="1:37" s="29" customFormat="1" ht="12" customHeight="1" x14ac:dyDescent="0.2">
      <c r="A72" s="314"/>
      <c r="B72" s="232"/>
      <c r="C72" s="232"/>
      <c r="D72" s="315"/>
      <c r="E72" s="316"/>
      <c r="F72" s="317"/>
      <c r="G72" s="12"/>
      <c r="H72" s="7">
        <v>281</v>
      </c>
      <c r="I72" s="195" t="s">
        <v>252</v>
      </c>
      <c r="J72" s="196"/>
      <c r="K72" s="64">
        <v>230</v>
      </c>
      <c r="L72" s="109"/>
      <c r="M72" s="175" t="str">
        <f t="shared" si="9"/>
        <v/>
      </c>
      <c r="N72" s="310" t="s">
        <v>393</v>
      </c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2"/>
      <c r="AC72" s="32" t="s">
        <v>299</v>
      </c>
      <c r="AD72" s="22"/>
      <c r="AE72" s="188" t="s">
        <v>272</v>
      </c>
      <c r="AF72" s="188"/>
      <c r="AG72" s="188"/>
      <c r="AH72" s="189"/>
      <c r="AI72" s="62">
        <f>SUM(AI48:AI71)</f>
        <v>7440</v>
      </c>
      <c r="AJ72" s="124"/>
      <c r="AK72" s="124">
        <f>SUM(AK48:AK71)</f>
        <v>0</v>
      </c>
    </row>
    <row r="73" spans="1:37" s="29" customFormat="1" ht="12" customHeight="1" thickBot="1" x14ac:dyDescent="0.25">
      <c r="A73" s="292" t="s">
        <v>385</v>
      </c>
      <c r="B73" s="293"/>
      <c r="C73" s="293"/>
      <c r="D73" s="296">
        <f>$A$17+$A$42+$A$56+$G$24+$G$42+$G$73+$N$14+$N$48+$N$64+$T$33+$T$53+$T$63+$AC$71+$AC$46+$AC$25</f>
        <v>0</v>
      </c>
      <c r="E73" s="293"/>
      <c r="F73" s="297"/>
      <c r="G73" s="12">
        <f>COUNT(M44:M73)</f>
        <v>0</v>
      </c>
      <c r="H73" s="17">
        <v>282</v>
      </c>
      <c r="I73" s="276" t="s">
        <v>357</v>
      </c>
      <c r="J73" s="277"/>
      <c r="K73" s="65">
        <v>240</v>
      </c>
      <c r="L73" s="110"/>
      <c r="M73" s="175" t="str">
        <f t="shared" si="9"/>
        <v/>
      </c>
      <c r="N73" s="300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2"/>
      <c r="AC73" s="156"/>
      <c r="AD73" s="18"/>
      <c r="AE73" s="279"/>
      <c r="AF73" s="279"/>
      <c r="AG73" s="279"/>
      <c r="AH73" s="279"/>
      <c r="AI73" s="41"/>
      <c r="AJ73" s="132"/>
      <c r="AK73" s="132"/>
    </row>
    <row r="74" spans="1:37" s="29" customFormat="1" ht="12" customHeight="1" thickBot="1" x14ac:dyDescent="0.25">
      <c r="A74" s="294"/>
      <c r="B74" s="295"/>
      <c r="C74" s="295"/>
      <c r="D74" s="298"/>
      <c r="E74" s="295"/>
      <c r="F74" s="299"/>
      <c r="G74" s="32" t="s">
        <v>241</v>
      </c>
      <c r="H74" s="22"/>
      <c r="I74" s="27"/>
      <c r="J74" s="31" t="s">
        <v>66</v>
      </c>
      <c r="K74" s="147">
        <f>SUM(K44:K73)</f>
        <v>9325</v>
      </c>
      <c r="L74" s="131"/>
      <c r="M74" s="176">
        <f>SUM(M44:M73)</f>
        <v>0</v>
      </c>
      <c r="N74" s="303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5"/>
      <c r="AC74" s="19"/>
      <c r="AD74" s="19"/>
      <c r="AE74" s="306" t="s">
        <v>338</v>
      </c>
      <c r="AF74" s="306"/>
      <c r="AG74" s="306"/>
      <c r="AH74" s="306"/>
      <c r="AI74" s="143">
        <f>AI26+AI47+AI72</f>
        <v>23005</v>
      </c>
      <c r="AJ74" s="131"/>
      <c r="AK74" s="131">
        <f>SUM(AK26+AK47+AK72)</f>
        <v>0</v>
      </c>
    </row>
  </sheetData>
  <sheetProtection sheet="1" objects="1" scenarios="1" formatCells="0"/>
  <mergeCells count="223">
    <mergeCell ref="AE67:AH67"/>
    <mergeCell ref="AE68:AH68"/>
    <mergeCell ref="AE69:AH69"/>
    <mergeCell ref="AE70:AH70"/>
    <mergeCell ref="AE71:AH71"/>
    <mergeCell ref="V34:Y34"/>
    <mergeCell ref="V54:Y54"/>
    <mergeCell ref="AE47:AH47"/>
    <mergeCell ref="AE26:AH26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E66:AH66"/>
    <mergeCell ref="AE49:AH49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8:AH48"/>
    <mergeCell ref="AE29:AH29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0:AH30"/>
    <mergeCell ref="V56:Y56"/>
    <mergeCell ref="V58:Y58"/>
    <mergeCell ref="V59:Y59"/>
    <mergeCell ref="V60:Y60"/>
    <mergeCell ref="V61:Y61"/>
    <mergeCell ref="V62:Y62"/>
    <mergeCell ref="V63:Y63"/>
    <mergeCell ref="AE11:AH11"/>
    <mergeCell ref="AE12:AH12"/>
    <mergeCell ref="AE13:AH13"/>
    <mergeCell ref="AE14:AH14"/>
    <mergeCell ref="AE15:AH15"/>
    <mergeCell ref="AE17:AH17"/>
    <mergeCell ref="AE16:AH16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7:AH27"/>
    <mergeCell ref="AE28:AH28"/>
    <mergeCell ref="V46:Y46"/>
    <mergeCell ref="V47:Y47"/>
    <mergeCell ref="V48:Y48"/>
    <mergeCell ref="V49:Y49"/>
    <mergeCell ref="V50:Y50"/>
    <mergeCell ref="V51:Y51"/>
    <mergeCell ref="V52:Y52"/>
    <mergeCell ref="V53:Y53"/>
    <mergeCell ref="V55:Y55"/>
    <mergeCell ref="V31:Y31"/>
    <mergeCell ref="V32:Y32"/>
    <mergeCell ref="V33:Y33"/>
    <mergeCell ref="V40:Y40"/>
    <mergeCell ref="V41:Y41"/>
    <mergeCell ref="V42:Y42"/>
    <mergeCell ref="V43:Y43"/>
    <mergeCell ref="V44:Y44"/>
    <mergeCell ref="V45:Y45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G1:I1"/>
    <mergeCell ref="K1:S1"/>
    <mergeCell ref="T1:AA1"/>
    <mergeCell ref="AB1:AD1"/>
    <mergeCell ref="AE1:AK1"/>
    <mergeCell ref="I2:J2"/>
    <mergeCell ref="T2:U3"/>
    <mergeCell ref="V2:AA3"/>
    <mergeCell ref="AB2:AD3"/>
    <mergeCell ref="AE2:AG3"/>
    <mergeCell ref="AH2:AK3"/>
    <mergeCell ref="I3:J3"/>
    <mergeCell ref="I4:J4"/>
    <mergeCell ref="T4:U5"/>
    <mergeCell ref="V4:Z5"/>
    <mergeCell ref="AA4:AA5"/>
    <mergeCell ref="AB4:AD5"/>
    <mergeCell ref="AE4:AK5"/>
    <mergeCell ref="I5:J5"/>
    <mergeCell ref="I9:J9"/>
    <mergeCell ref="I10:J10"/>
    <mergeCell ref="V10:Y10"/>
    <mergeCell ref="AE10:AH10"/>
    <mergeCell ref="I11:J11"/>
    <mergeCell ref="I12:J12"/>
    <mergeCell ref="AE6:AG7"/>
    <mergeCell ref="AH6:AI7"/>
    <mergeCell ref="AJ6:AK7"/>
    <mergeCell ref="I7:J7"/>
    <mergeCell ref="I8:J8"/>
    <mergeCell ref="T8:U9"/>
    <mergeCell ref="V8:Y9"/>
    <mergeCell ref="Z8:AA9"/>
    <mergeCell ref="AB8:AD9"/>
    <mergeCell ref="AE8:AK9"/>
    <mergeCell ref="I6:J6"/>
    <mergeCell ref="T6:U7"/>
    <mergeCell ref="V6:V7"/>
    <mergeCell ref="W6:Y7"/>
    <mergeCell ref="Z6:AA7"/>
    <mergeCell ref="AB6:AD7"/>
    <mergeCell ref="V11:Y11"/>
    <mergeCell ref="V12:Y12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45:J45"/>
    <mergeCell ref="I46:J46"/>
    <mergeCell ref="I47:J47"/>
    <mergeCell ref="I48:J48"/>
    <mergeCell ref="I49:J49"/>
    <mergeCell ref="I50:J50"/>
    <mergeCell ref="I38:J38"/>
    <mergeCell ref="I39:J39"/>
    <mergeCell ref="I40:J40"/>
    <mergeCell ref="I41:J41"/>
    <mergeCell ref="I42:J42"/>
    <mergeCell ref="I44:J44"/>
    <mergeCell ref="A61:F62"/>
    <mergeCell ref="I61:J61"/>
    <mergeCell ref="I62:J62"/>
    <mergeCell ref="I51:J51"/>
    <mergeCell ref="I52:J52"/>
    <mergeCell ref="I53:J53"/>
    <mergeCell ref="I54:J54"/>
    <mergeCell ref="I55:J55"/>
    <mergeCell ref="I56:J56"/>
    <mergeCell ref="I63:J63"/>
    <mergeCell ref="I64:J64"/>
    <mergeCell ref="V64:Y64"/>
    <mergeCell ref="I65:J65"/>
    <mergeCell ref="I66:J66"/>
    <mergeCell ref="I67:J67"/>
    <mergeCell ref="I57:J57"/>
    <mergeCell ref="I58:J58"/>
    <mergeCell ref="I59:J59"/>
    <mergeCell ref="I60:J60"/>
    <mergeCell ref="N67:Q67"/>
    <mergeCell ref="V57:Y57"/>
    <mergeCell ref="AE72:AH72"/>
    <mergeCell ref="A73:C74"/>
    <mergeCell ref="D73:F74"/>
    <mergeCell ref="I73:J73"/>
    <mergeCell ref="N73:AB73"/>
    <mergeCell ref="AE73:AH73"/>
    <mergeCell ref="N74:AB74"/>
    <mergeCell ref="AE74:AH74"/>
    <mergeCell ref="I68:J68"/>
    <mergeCell ref="I69:J69"/>
    <mergeCell ref="I70:J70"/>
    <mergeCell ref="A71:C72"/>
    <mergeCell ref="D71:F72"/>
    <mergeCell ref="I71:J71"/>
    <mergeCell ref="I72:J72"/>
    <mergeCell ref="N72:AB72"/>
    <mergeCell ref="N71:AB71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33</xdr:col>
                    <xdr:colOff>12700</xdr:colOff>
                    <xdr:row>1</xdr:row>
                    <xdr:rowOff>12700</xdr:rowOff>
                  </from>
                  <to>
                    <xdr:col>36</xdr:col>
                    <xdr:colOff>266700</xdr:colOff>
                    <xdr:row>2</xdr:row>
                    <xdr:rowOff>146050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87B80E-FF24-406B-8E8A-BE2B5F1DEFD2}">
          <x14:formula1>
            <xm:f>Data!$A$4:$A$27</xm:f>
          </x14:formula1>
          <xm:sqref>W6:Y7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13F4-A960-49A6-A50A-A139674EF80F}">
  <sheetPr>
    <tabColor theme="6" tint="0.39997558519241921"/>
  </sheetPr>
  <dimension ref="A1:AN74"/>
  <sheetViews>
    <sheetView topLeftCell="A4" zoomScaleNormal="100" workbookViewId="0">
      <selection activeCell="AA20" sqref="AA20"/>
    </sheetView>
  </sheetViews>
  <sheetFormatPr defaultColWidth="9" defaultRowHeight="13" x14ac:dyDescent="0.2"/>
  <cols>
    <col min="1" max="1" width="3.08984375" style="44" customWidth="1"/>
    <col min="2" max="2" width="3.6328125" style="42" customWidth="1"/>
    <col min="3" max="3" width="15.6328125" style="42" customWidth="1"/>
    <col min="4" max="4" width="6.36328125" style="43" customWidth="1"/>
    <col min="5" max="5" width="4.90625" style="52" customWidth="1"/>
    <col min="6" max="6" width="6.36328125" style="43" customWidth="1"/>
    <col min="7" max="7" width="3.08984375" style="44" customWidth="1"/>
    <col min="8" max="8" width="4.08984375" style="42" customWidth="1"/>
    <col min="9" max="9" width="5.08984375" style="42" customWidth="1"/>
    <col min="10" max="10" width="11.7265625" style="42" customWidth="1"/>
    <col min="11" max="11" width="6.36328125" style="43" customWidth="1"/>
    <col min="12" max="12" width="4.90625" style="43" customWidth="1"/>
    <col min="13" max="13" width="6.36328125" style="43" customWidth="1"/>
    <col min="14" max="14" width="3.08984375" style="44" customWidth="1"/>
    <col min="15" max="15" width="3.6328125" style="42" customWidth="1"/>
    <col min="16" max="16" width="18.08984375" style="42" customWidth="1"/>
    <col min="17" max="17" width="6.36328125" style="43" customWidth="1"/>
    <col min="18" max="18" width="4.90625" style="43" customWidth="1"/>
    <col min="19" max="19" width="6.36328125" style="43" customWidth="1"/>
    <col min="20" max="20" width="3.08984375" style="42" customWidth="1"/>
    <col min="21" max="21" width="3.6328125" style="42" customWidth="1"/>
    <col min="22" max="22" width="6.36328125" style="42" customWidth="1"/>
    <col min="23" max="23" width="5.36328125" style="42" customWidth="1"/>
    <col min="24" max="24" width="2.453125" style="42" customWidth="1"/>
    <col min="25" max="25" width="2.90625" style="42" customWidth="1"/>
    <col min="26" max="26" width="6.08984375" style="43" customWidth="1"/>
    <col min="27" max="27" width="4.7265625" style="43" customWidth="1"/>
    <col min="28" max="28" width="6.36328125" style="43" customWidth="1"/>
    <col min="29" max="29" width="3.08984375" style="42" customWidth="1"/>
    <col min="30" max="30" width="3.6328125" style="42" customWidth="1"/>
    <col min="31" max="31" width="4" style="42" customWidth="1"/>
    <col min="32" max="32" width="3.36328125" style="42" customWidth="1"/>
    <col min="33" max="33" width="4" style="42" customWidth="1"/>
    <col min="34" max="34" width="3.36328125" style="42" customWidth="1"/>
    <col min="35" max="35" width="6.90625" style="45" customWidth="1"/>
    <col min="36" max="36" width="4.90625" style="45" customWidth="1"/>
    <col min="37" max="37" width="6.36328125" style="43" customWidth="1"/>
    <col min="38" max="16384" width="9" style="42"/>
  </cols>
  <sheetData>
    <row r="1" spans="1:37" s="37" customFormat="1" ht="24" customHeight="1" x14ac:dyDescent="0.2">
      <c r="A1" s="33" t="s">
        <v>498</v>
      </c>
      <c r="B1" s="34"/>
      <c r="C1" s="35"/>
      <c r="D1" s="133"/>
      <c r="E1" s="134"/>
      <c r="F1" s="36" t="s">
        <v>396</v>
      </c>
      <c r="G1" s="222">
        <f>SUM(Z36+Z65+AI74)</f>
        <v>53765</v>
      </c>
      <c r="H1" s="222"/>
      <c r="I1" s="222"/>
      <c r="J1" s="51" t="s">
        <v>336</v>
      </c>
      <c r="K1" s="223" t="s">
        <v>412</v>
      </c>
      <c r="L1" s="223"/>
      <c r="M1" s="223"/>
      <c r="N1" s="223"/>
      <c r="O1" s="223"/>
      <c r="P1" s="223"/>
      <c r="Q1" s="223"/>
      <c r="R1" s="223"/>
      <c r="S1" s="223"/>
      <c r="T1" s="245" t="s">
        <v>406</v>
      </c>
      <c r="U1" s="246"/>
      <c r="V1" s="246"/>
      <c r="W1" s="246"/>
      <c r="X1" s="246"/>
      <c r="Y1" s="246"/>
      <c r="Z1" s="246"/>
      <c r="AA1" s="247"/>
      <c r="AB1" s="323" t="s">
        <v>402</v>
      </c>
      <c r="AC1" s="324"/>
      <c r="AD1" s="325"/>
      <c r="AE1" s="326"/>
      <c r="AF1" s="326"/>
      <c r="AG1" s="326"/>
      <c r="AH1" s="326"/>
      <c r="AI1" s="326"/>
      <c r="AJ1" s="326"/>
      <c r="AK1" s="327"/>
    </row>
    <row r="2" spans="1:37" s="29" customFormat="1" ht="12" customHeight="1" thickBot="1" x14ac:dyDescent="0.25">
      <c r="A2" s="1"/>
      <c r="B2" s="2" t="s">
        <v>0</v>
      </c>
      <c r="C2" s="3" t="s">
        <v>1</v>
      </c>
      <c r="D2" s="135" t="s">
        <v>300</v>
      </c>
      <c r="E2" s="136" t="s">
        <v>386</v>
      </c>
      <c r="F2" s="135" t="s">
        <v>355</v>
      </c>
      <c r="G2" s="1"/>
      <c r="H2" s="1" t="s">
        <v>0</v>
      </c>
      <c r="I2" s="204" t="s">
        <v>1</v>
      </c>
      <c r="J2" s="205"/>
      <c r="K2" s="135" t="s">
        <v>300</v>
      </c>
      <c r="L2" s="136" t="s">
        <v>386</v>
      </c>
      <c r="M2" s="135" t="s">
        <v>355</v>
      </c>
      <c r="N2" s="1"/>
      <c r="O2" s="4" t="s">
        <v>0</v>
      </c>
      <c r="P2" s="1" t="s">
        <v>1</v>
      </c>
      <c r="Q2" s="135" t="s">
        <v>300</v>
      </c>
      <c r="R2" s="136"/>
      <c r="S2" s="137" t="s">
        <v>355</v>
      </c>
      <c r="T2" s="206" t="s">
        <v>354</v>
      </c>
      <c r="U2" s="207"/>
      <c r="V2" s="225"/>
      <c r="W2" s="225"/>
      <c r="X2" s="225"/>
      <c r="Y2" s="225"/>
      <c r="Z2" s="225"/>
      <c r="AA2" s="226"/>
      <c r="AB2" s="210" t="s">
        <v>403</v>
      </c>
      <c r="AC2" s="211"/>
      <c r="AD2" s="212"/>
      <c r="AE2" s="239"/>
      <c r="AF2" s="239"/>
      <c r="AG2" s="239"/>
      <c r="AH2" s="241"/>
      <c r="AI2" s="241"/>
      <c r="AJ2" s="241"/>
      <c r="AK2" s="242"/>
    </row>
    <row r="3" spans="1:37" s="29" customFormat="1" ht="12" customHeight="1" x14ac:dyDescent="0.2">
      <c r="A3" s="5"/>
      <c r="B3" s="6">
        <v>1</v>
      </c>
      <c r="C3" s="6" t="s">
        <v>3</v>
      </c>
      <c r="D3" s="157">
        <v>170</v>
      </c>
      <c r="E3" s="105"/>
      <c r="F3" s="177"/>
      <c r="G3" s="5"/>
      <c r="H3" s="6">
        <v>151</v>
      </c>
      <c r="I3" s="193" t="s">
        <v>4</v>
      </c>
      <c r="J3" s="194"/>
      <c r="K3" s="157">
        <v>115</v>
      </c>
      <c r="L3" s="105"/>
      <c r="M3" s="107" t="str">
        <f t="shared" ref="M3:M24" si="0">IF(L3=1,+K3,"")</f>
        <v/>
      </c>
      <c r="N3" s="5"/>
      <c r="O3" s="6">
        <v>301</v>
      </c>
      <c r="P3" s="6" t="s">
        <v>5</v>
      </c>
      <c r="Q3" s="169">
        <v>440</v>
      </c>
      <c r="R3" s="105"/>
      <c r="S3" s="108" t="str">
        <f t="shared" ref="S3:S13" si="1">IF(R3=1,+Q3,"")</f>
        <v/>
      </c>
      <c r="T3" s="208"/>
      <c r="U3" s="209"/>
      <c r="V3" s="227"/>
      <c r="W3" s="227"/>
      <c r="X3" s="227"/>
      <c r="Y3" s="227"/>
      <c r="Z3" s="227"/>
      <c r="AA3" s="228"/>
      <c r="AB3" s="213"/>
      <c r="AC3" s="214"/>
      <c r="AD3" s="215"/>
      <c r="AE3" s="240"/>
      <c r="AF3" s="240"/>
      <c r="AG3" s="240"/>
      <c r="AH3" s="243"/>
      <c r="AI3" s="243"/>
      <c r="AJ3" s="243"/>
      <c r="AK3" s="244"/>
    </row>
    <row r="4" spans="1:37" s="29" customFormat="1" ht="12" customHeight="1" x14ac:dyDescent="0.2">
      <c r="A4" s="5"/>
      <c r="B4" s="7">
        <v>2</v>
      </c>
      <c r="C4" s="7" t="s">
        <v>6</v>
      </c>
      <c r="D4" s="158">
        <v>10</v>
      </c>
      <c r="E4" s="109"/>
      <c r="F4" s="106" t="str">
        <f t="shared" ref="F4:F59" si="2">IF(E4=1,+D4,"")</f>
        <v/>
      </c>
      <c r="G4" s="5"/>
      <c r="H4" s="7">
        <v>152</v>
      </c>
      <c r="I4" s="195" t="s">
        <v>7</v>
      </c>
      <c r="J4" s="196"/>
      <c r="K4" s="158">
        <v>245</v>
      </c>
      <c r="L4" s="109"/>
      <c r="M4" s="107" t="str">
        <f t="shared" si="0"/>
        <v/>
      </c>
      <c r="N4" s="5" t="s">
        <v>8</v>
      </c>
      <c r="O4" s="7">
        <v>302</v>
      </c>
      <c r="P4" s="7" t="s">
        <v>9</v>
      </c>
      <c r="Q4" s="170">
        <v>445</v>
      </c>
      <c r="R4" s="109"/>
      <c r="S4" s="108" t="str">
        <f t="shared" si="1"/>
        <v/>
      </c>
      <c r="T4" s="197" t="s">
        <v>404</v>
      </c>
      <c r="U4" s="198"/>
      <c r="V4" s="225"/>
      <c r="W4" s="225"/>
      <c r="X4" s="225"/>
      <c r="Y4" s="225"/>
      <c r="Z4" s="225"/>
      <c r="AA4" s="248" t="s">
        <v>353</v>
      </c>
      <c r="AB4" s="201" t="s">
        <v>405</v>
      </c>
      <c r="AC4" s="202"/>
      <c r="AD4" s="203"/>
      <c r="AE4" s="318" t="s">
        <v>415</v>
      </c>
      <c r="AF4" s="318"/>
      <c r="AG4" s="318"/>
      <c r="AH4" s="318"/>
      <c r="AI4" s="318"/>
      <c r="AJ4" s="318"/>
      <c r="AK4" s="319"/>
    </row>
    <row r="5" spans="1:37" s="29" customFormat="1" ht="12" customHeight="1" x14ac:dyDescent="0.2">
      <c r="A5" s="5"/>
      <c r="B5" s="7">
        <v>3</v>
      </c>
      <c r="C5" s="7" t="s">
        <v>10</v>
      </c>
      <c r="D5" s="168">
        <v>60</v>
      </c>
      <c r="E5" s="109"/>
      <c r="F5" s="106" t="str">
        <f t="shared" si="2"/>
        <v/>
      </c>
      <c r="G5" s="5"/>
      <c r="H5" s="7">
        <v>153</v>
      </c>
      <c r="I5" s="195" t="s">
        <v>11</v>
      </c>
      <c r="J5" s="196"/>
      <c r="K5" s="168">
        <v>90</v>
      </c>
      <c r="L5" s="109"/>
      <c r="M5" s="107" t="str">
        <f t="shared" si="0"/>
        <v/>
      </c>
      <c r="N5" s="5" t="s">
        <v>12</v>
      </c>
      <c r="O5" s="7">
        <v>303</v>
      </c>
      <c r="P5" s="7" t="s">
        <v>13</v>
      </c>
      <c r="Q5" s="170">
        <v>490</v>
      </c>
      <c r="R5" s="109"/>
      <c r="S5" s="108" t="str">
        <f t="shared" si="1"/>
        <v/>
      </c>
      <c r="T5" s="199"/>
      <c r="U5" s="200"/>
      <c r="V5" s="227"/>
      <c r="W5" s="250"/>
      <c r="X5" s="250"/>
      <c r="Y5" s="250"/>
      <c r="Z5" s="227"/>
      <c r="AA5" s="249"/>
      <c r="AB5" s="201"/>
      <c r="AC5" s="202"/>
      <c r="AD5" s="203"/>
      <c r="AE5" s="318"/>
      <c r="AF5" s="318"/>
      <c r="AG5" s="318"/>
      <c r="AH5" s="318"/>
      <c r="AI5" s="318"/>
      <c r="AJ5" s="318"/>
      <c r="AK5" s="319"/>
    </row>
    <row r="6" spans="1:37" s="29" customFormat="1" ht="12" customHeight="1" x14ac:dyDescent="0.2">
      <c r="A6" s="5" t="s">
        <v>14</v>
      </c>
      <c r="B6" s="7">
        <v>4</v>
      </c>
      <c r="C6" s="7" t="s">
        <v>15</v>
      </c>
      <c r="D6" s="168">
        <v>420</v>
      </c>
      <c r="E6" s="109"/>
      <c r="F6" s="106" t="str">
        <f t="shared" si="2"/>
        <v/>
      </c>
      <c r="G6" s="5"/>
      <c r="H6" s="7">
        <v>154</v>
      </c>
      <c r="I6" s="195" t="s">
        <v>16</v>
      </c>
      <c r="J6" s="196"/>
      <c r="K6" s="168">
        <v>360</v>
      </c>
      <c r="L6" s="109"/>
      <c r="M6" s="107" t="str">
        <f t="shared" si="0"/>
        <v/>
      </c>
      <c r="N6" s="5" t="s">
        <v>17</v>
      </c>
      <c r="O6" s="7">
        <v>304</v>
      </c>
      <c r="P6" s="7" t="s">
        <v>18</v>
      </c>
      <c r="Q6" s="170">
        <v>660</v>
      </c>
      <c r="R6" s="109"/>
      <c r="S6" s="108" t="str">
        <f t="shared" si="1"/>
        <v/>
      </c>
      <c r="T6" s="197" t="s">
        <v>381</v>
      </c>
      <c r="U6" s="198"/>
      <c r="V6" s="271" t="s">
        <v>499</v>
      </c>
      <c r="W6" s="272"/>
      <c r="X6" s="272"/>
      <c r="Y6" s="272"/>
      <c r="Z6" s="218" t="s">
        <v>397</v>
      </c>
      <c r="AA6" s="219"/>
      <c r="AB6" s="210" t="s">
        <v>289</v>
      </c>
      <c r="AC6" s="211"/>
      <c r="AD6" s="212"/>
      <c r="AE6" s="267" t="str">
        <f>IFERROR(VLOOKUP(W6,Data!A4:D27,2,FALSE),"")</f>
        <v/>
      </c>
      <c r="AF6" s="267"/>
      <c r="AG6" s="268"/>
      <c r="AH6" s="234" t="s">
        <v>398</v>
      </c>
      <c r="AI6" s="207"/>
      <c r="AJ6" s="253" t="str">
        <f>IFERROR(VLOOKUP(W6,Data!A4:D27,4,FALSE),"")</f>
        <v/>
      </c>
      <c r="AK6" s="254"/>
    </row>
    <row r="7" spans="1:37" s="29" customFormat="1" ht="12" customHeight="1" x14ac:dyDescent="0.2">
      <c r="A7" s="5" t="s">
        <v>19</v>
      </c>
      <c r="B7" s="7">
        <v>5</v>
      </c>
      <c r="C7" s="7" t="s">
        <v>20</v>
      </c>
      <c r="D7" s="168">
        <v>160</v>
      </c>
      <c r="E7" s="109"/>
      <c r="F7" s="106" t="str">
        <f t="shared" si="2"/>
        <v/>
      </c>
      <c r="G7" s="5" t="s">
        <v>21</v>
      </c>
      <c r="H7" s="7">
        <v>155</v>
      </c>
      <c r="I7" s="195" t="s">
        <v>22</v>
      </c>
      <c r="J7" s="196"/>
      <c r="K7" s="168">
        <v>415</v>
      </c>
      <c r="L7" s="109"/>
      <c r="M7" s="107" t="str">
        <f t="shared" si="0"/>
        <v/>
      </c>
      <c r="N7" s="5" t="s">
        <v>23</v>
      </c>
      <c r="O7" s="7">
        <v>305</v>
      </c>
      <c r="P7" s="7" t="s">
        <v>24</v>
      </c>
      <c r="Q7" s="170">
        <v>160</v>
      </c>
      <c r="R7" s="109"/>
      <c r="S7" s="108" t="str">
        <f t="shared" si="1"/>
        <v/>
      </c>
      <c r="T7" s="216"/>
      <c r="U7" s="217"/>
      <c r="V7" s="271"/>
      <c r="W7" s="273"/>
      <c r="X7" s="273"/>
      <c r="Y7" s="273"/>
      <c r="Z7" s="220"/>
      <c r="AA7" s="221"/>
      <c r="AB7" s="213"/>
      <c r="AC7" s="214"/>
      <c r="AD7" s="215"/>
      <c r="AE7" s="269"/>
      <c r="AF7" s="269"/>
      <c r="AG7" s="270"/>
      <c r="AH7" s="235"/>
      <c r="AI7" s="209"/>
      <c r="AJ7" s="255"/>
      <c r="AK7" s="256"/>
    </row>
    <row r="8" spans="1:37" s="29" customFormat="1" ht="12" customHeight="1" x14ac:dyDescent="0.2">
      <c r="A8" s="5" t="s">
        <v>25</v>
      </c>
      <c r="B8" s="7">
        <v>6</v>
      </c>
      <c r="C8" s="7" t="s">
        <v>26</v>
      </c>
      <c r="D8" s="168">
        <v>90</v>
      </c>
      <c r="E8" s="109"/>
      <c r="F8" s="106" t="str">
        <f t="shared" si="2"/>
        <v/>
      </c>
      <c r="G8" s="5" t="s">
        <v>27</v>
      </c>
      <c r="H8" s="7">
        <v>156</v>
      </c>
      <c r="I8" s="195" t="s">
        <v>28</v>
      </c>
      <c r="J8" s="196"/>
      <c r="K8" s="168">
        <v>505</v>
      </c>
      <c r="L8" s="109"/>
      <c r="M8" s="107" t="str">
        <f t="shared" si="0"/>
        <v/>
      </c>
      <c r="N8" s="5" t="s">
        <v>29</v>
      </c>
      <c r="O8" s="7">
        <v>306</v>
      </c>
      <c r="P8" s="7" t="s">
        <v>30</v>
      </c>
      <c r="Q8" s="170">
        <v>1320</v>
      </c>
      <c r="R8" s="109"/>
      <c r="S8" s="108" t="str">
        <f t="shared" si="1"/>
        <v/>
      </c>
      <c r="T8" s="197" t="s">
        <v>358</v>
      </c>
      <c r="U8" s="198"/>
      <c r="V8" s="259">
        <f>AB36+AB65+AK74</f>
        <v>1970</v>
      </c>
      <c r="W8" s="260"/>
      <c r="X8" s="260"/>
      <c r="Y8" s="260"/>
      <c r="Z8" s="211" t="s">
        <v>301</v>
      </c>
      <c r="AA8" s="262"/>
      <c r="AB8" s="197" t="s">
        <v>400</v>
      </c>
      <c r="AC8" s="265"/>
      <c r="AD8" s="198"/>
      <c r="AE8" s="278" t="s">
        <v>401</v>
      </c>
      <c r="AF8" s="279"/>
      <c r="AG8" s="279"/>
      <c r="AH8" s="279"/>
      <c r="AI8" s="279"/>
      <c r="AJ8" s="279"/>
      <c r="AK8" s="280"/>
    </row>
    <row r="9" spans="1:37" s="29" customFormat="1" ht="12" customHeight="1" thickBot="1" x14ac:dyDescent="0.25">
      <c r="A9" s="5"/>
      <c r="B9" s="7">
        <v>7</v>
      </c>
      <c r="C9" s="7" t="s">
        <v>31</v>
      </c>
      <c r="D9" s="168">
        <v>200</v>
      </c>
      <c r="E9" s="109"/>
      <c r="F9" s="106" t="str">
        <f t="shared" si="2"/>
        <v/>
      </c>
      <c r="G9" s="5"/>
      <c r="H9" s="7">
        <v>157</v>
      </c>
      <c r="I9" s="195" t="s">
        <v>32</v>
      </c>
      <c r="J9" s="196"/>
      <c r="K9" s="168">
        <v>400</v>
      </c>
      <c r="L9" s="109"/>
      <c r="M9" s="107" t="str">
        <f t="shared" si="0"/>
        <v/>
      </c>
      <c r="N9" s="5" t="s">
        <v>33</v>
      </c>
      <c r="O9" s="7">
        <v>307</v>
      </c>
      <c r="P9" s="7" t="s">
        <v>34</v>
      </c>
      <c r="Q9" s="170">
        <v>35</v>
      </c>
      <c r="R9" s="109"/>
      <c r="S9" s="108" t="str">
        <f t="shared" si="1"/>
        <v/>
      </c>
      <c r="T9" s="257"/>
      <c r="U9" s="258"/>
      <c r="V9" s="261"/>
      <c r="W9" s="261"/>
      <c r="X9" s="261"/>
      <c r="Y9" s="261"/>
      <c r="Z9" s="263"/>
      <c r="AA9" s="264"/>
      <c r="AB9" s="257"/>
      <c r="AC9" s="266"/>
      <c r="AD9" s="258"/>
      <c r="AE9" s="281"/>
      <c r="AF9" s="281"/>
      <c r="AG9" s="281"/>
      <c r="AH9" s="281"/>
      <c r="AI9" s="281"/>
      <c r="AJ9" s="281"/>
      <c r="AK9" s="282"/>
    </row>
    <row r="10" spans="1:37" s="29" customFormat="1" ht="12" customHeight="1" thickBot="1" x14ac:dyDescent="0.25">
      <c r="A10" s="5" t="s">
        <v>29</v>
      </c>
      <c r="B10" s="7">
        <v>8</v>
      </c>
      <c r="C10" s="7" t="s">
        <v>35</v>
      </c>
      <c r="D10" s="168">
        <v>235</v>
      </c>
      <c r="E10" s="109"/>
      <c r="F10" s="106" t="str">
        <f t="shared" si="2"/>
        <v/>
      </c>
      <c r="G10" s="5" t="s">
        <v>29</v>
      </c>
      <c r="H10" s="7">
        <v>158</v>
      </c>
      <c r="I10" s="195" t="s">
        <v>36</v>
      </c>
      <c r="J10" s="196"/>
      <c r="K10" s="168">
        <v>265</v>
      </c>
      <c r="L10" s="109"/>
      <c r="M10" s="107" t="str">
        <f t="shared" si="0"/>
        <v/>
      </c>
      <c r="N10" s="5" t="s">
        <v>37</v>
      </c>
      <c r="O10" s="7">
        <v>308</v>
      </c>
      <c r="P10" s="7" t="s">
        <v>38</v>
      </c>
      <c r="Q10" s="170">
        <v>430</v>
      </c>
      <c r="R10" s="109"/>
      <c r="S10" s="107" t="str">
        <f t="shared" si="1"/>
        <v/>
      </c>
      <c r="T10" s="10"/>
      <c r="U10" s="11" t="s">
        <v>0</v>
      </c>
      <c r="V10" s="229" t="s">
        <v>1</v>
      </c>
      <c r="W10" s="230"/>
      <c r="X10" s="230"/>
      <c r="Y10" s="231"/>
      <c r="Z10" s="140" t="s">
        <v>300</v>
      </c>
      <c r="AA10" s="141" t="s">
        <v>386</v>
      </c>
      <c r="AB10" s="140" t="s">
        <v>355</v>
      </c>
      <c r="AC10" s="10"/>
      <c r="AD10" s="11" t="s">
        <v>0</v>
      </c>
      <c r="AE10" s="229" t="s">
        <v>1</v>
      </c>
      <c r="AF10" s="232"/>
      <c r="AG10" s="232"/>
      <c r="AH10" s="233"/>
      <c r="AI10" s="140" t="s">
        <v>300</v>
      </c>
      <c r="AJ10" s="141" t="s">
        <v>386</v>
      </c>
      <c r="AK10" s="140" t="s">
        <v>355</v>
      </c>
    </row>
    <row r="11" spans="1:37" s="29" customFormat="1" ht="12" customHeight="1" x14ac:dyDescent="0.2">
      <c r="A11" s="5"/>
      <c r="B11" s="7">
        <v>9</v>
      </c>
      <c r="C11" s="7" t="s">
        <v>40</v>
      </c>
      <c r="D11" s="158">
        <v>150</v>
      </c>
      <c r="E11" s="109"/>
      <c r="F11" s="106" t="str">
        <f t="shared" si="2"/>
        <v/>
      </c>
      <c r="G11" s="5"/>
      <c r="H11" s="7">
        <v>159</v>
      </c>
      <c r="I11" s="195" t="s">
        <v>275</v>
      </c>
      <c r="J11" s="196"/>
      <c r="K11" s="158">
        <v>385</v>
      </c>
      <c r="L11" s="109"/>
      <c r="M11" s="107" t="str">
        <f t="shared" si="0"/>
        <v/>
      </c>
      <c r="N11" s="5" t="s">
        <v>41</v>
      </c>
      <c r="O11" s="7">
        <v>309</v>
      </c>
      <c r="P11" s="7" t="s">
        <v>42</v>
      </c>
      <c r="Q11" s="171">
        <v>455</v>
      </c>
      <c r="R11" s="109"/>
      <c r="S11" s="107" t="str">
        <f t="shared" si="1"/>
        <v/>
      </c>
      <c r="T11" s="12"/>
      <c r="U11" s="6">
        <v>452</v>
      </c>
      <c r="V11" s="185" t="s">
        <v>343</v>
      </c>
      <c r="W11" s="186"/>
      <c r="X11" s="186"/>
      <c r="Y11" s="187"/>
      <c r="Z11" s="174">
        <v>120</v>
      </c>
      <c r="AA11" s="105">
        <v>1</v>
      </c>
      <c r="AB11" s="107">
        <f t="shared" ref="AB11:AB33" si="3">IF(AA11=1,+Z11,"")</f>
        <v>120</v>
      </c>
      <c r="AC11" s="5"/>
      <c r="AD11" s="6">
        <v>501</v>
      </c>
      <c r="AE11" s="185" t="s">
        <v>39</v>
      </c>
      <c r="AF11" s="186"/>
      <c r="AG11" s="186"/>
      <c r="AH11" s="187"/>
      <c r="AI11" s="174">
        <v>0</v>
      </c>
      <c r="AJ11" s="105"/>
      <c r="AK11" s="107" t="str">
        <f t="shared" ref="AK11:AK25" si="4">IF(AJ11=1,+AI11,"")</f>
        <v/>
      </c>
    </row>
    <row r="12" spans="1:37" s="29" customFormat="1" ht="12" customHeight="1" x14ac:dyDescent="0.2">
      <c r="A12" s="5" t="s">
        <v>21</v>
      </c>
      <c r="B12" s="7">
        <v>10</v>
      </c>
      <c r="C12" s="7" t="s">
        <v>45</v>
      </c>
      <c r="D12" s="158">
        <v>370</v>
      </c>
      <c r="E12" s="109"/>
      <c r="F12" s="106" t="str">
        <f t="shared" si="2"/>
        <v/>
      </c>
      <c r="G12" s="5" t="s">
        <v>46</v>
      </c>
      <c r="H12" s="7">
        <v>160</v>
      </c>
      <c r="I12" s="195" t="s">
        <v>47</v>
      </c>
      <c r="J12" s="196"/>
      <c r="K12" s="158">
        <v>960</v>
      </c>
      <c r="L12" s="109"/>
      <c r="M12" s="107" t="str">
        <f t="shared" si="0"/>
        <v/>
      </c>
      <c r="N12" s="5"/>
      <c r="O12" s="7">
        <v>310</v>
      </c>
      <c r="P12" s="7" t="s">
        <v>276</v>
      </c>
      <c r="Q12" s="171">
        <v>75</v>
      </c>
      <c r="R12" s="109"/>
      <c r="S12" s="107" t="str">
        <f t="shared" si="1"/>
        <v/>
      </c>
      <c r="T12" s="12"/>
      <c r="U12" s="7">
        <v>453</v>
      </c>
      <c r="V12" s="179" t="s">
        <v>43</v>
      </c>
      <c r="W12" s="180"/>
      <c r="X12" s="180"/>
      <c r="Y12" s="181"/>
      <c r="Z12" s="158">
        <v>60</v>
      </c>
      <c r="AA12" s="109"/>
      <c r="AB12" s="107" t="str">
        <f t="shared" si="3"/>
        <v/>
      </c>
      <c r="AC12" s="5"/>
      <c r="AD12" s="7">
        <v>502</v>
      </c>
      <c r="AE12" s="179" t="s">
        <v>44</v>
      </c>
      <c r="AF12" s="180"/>
      <c r="AG12" s="180"/>
      <c r="AH12" s="181"/>
      <c r="AI12" s="158">
        <v>0</v>
      </c>
      <c r="AJ12" s="109"/>
      <c r="AK12" s="107" t="str">
        <f t="shared" si="4"/>
        <v/>
      </c>
    </row>
    <row r="13" spans="1:37" s="29" customFormat="1" ht="12" customHeight="1" thickBot="1" x14ac:dyDescent="0.25">
      <c r="A13" s="5" t="s">
        <v>27</v>
      </c>
      <c r="B13" s="7">
        <v>11</v>
      </c>
      <c r="C13" s="7" t="s">
        <v>277</v>
      </c>
      <c r="D13" s="158">
        <v>170</v>
      </c>
      <c r="E13" s="109"/>
      <c r="F13" s="177"/>
      <c r="G13" s="5" t="s">
        <v>51</v>
      </c>
      <c r="H13" s="7">
        <v>161</v>
      </c>
      <c r="I13" s="195" t="s">
        <v>52</v>
      </c>
      <c r="J13" s="196"/>
      <c r="K13" s="158">
        <v>515</v>
      </c>
      <c r="L13" s="109"/>
      <c r="M13" s="107" t="str">
        <f t="shared" si="0"/>
        <v/>
      </c>
      <c r="N13" s="5"/>
      <c r="O13" s="7">
        <v>312</v>
      </c>
      <c r="P13" s="7" t="s">
        <v>246</v>
      </c>
      <c r="Q13" s="172">
        <v>15</v>
      </c>
      <c r="R13" s="110"/>
      <c r="S13" s="107" t="str">
        <f t="shared" si="1"/>
        <v/>
      </c>
      <c r="T13" s="12"/>
      <c r="U13" s="7">
        <v>454</v>
      </c>
      <c r="V13" s="179" t="s">
        <v>48</v>
      </c>
      <c r="W13" s="180"/>
      <c r="X13" s="180"/>
      <c r="Y13" s="181"/>
      <c r="Z13" s="158">
        <v>205</v>
      </c>
      <c r="AA13" s="109"/>
      <c r="AB13" s="107" t="str">
        <f t="shared" si="3"/>
        <v/>
      </c>
      <c r="AC13" s="5" t="s">
        <v>49</v>
      </c>
      <c r="AD13" s="7">
        <v>503</v>
      </c>
      <c r="AE13" s="179" t="s">
        <v>50</v>
      </c>
      <c r="AF13" s="180"/>
      <c r="AG13" s="180"/>
      <c r="AH13" s="181"/>
      <c r="AI13" s="158">
        <v>45</v>
      </c>
      <c r="AJ13" s="109"/>
      <c r="AK13" s="107" t="str">
        <f t="shared" si="4"/>
        <v/>
      </c>
    </row>
    <row r="14" spans="1:37" s="29" customFormat="1" ht="12" customHeight="1" x14ac:dyDescent="0.2">
      <c r="A14" s="5" t="s">
        <v>56</v>
      </c>
      <c r="B14" s="7">
        <v>12</v>
      </c>
      <c r="C14" s="7" t="s">
        <v>57</v>
      </c>
      <c r="D14" s="158">
        <v>175</v>
      </c>
      <c r="E14" s="109"/>
      <c r="F14" s="177"/>
      <c r="G14" s="5" t="s">
        <v>21</v>
      </c>
      <c r="H14" s="7">
        <v>162</v>
      </c>
      <c r="I14" s="195" t="s">
        <v>58</v>
      </c>
      <c r="J14" s="196"/>
      <c r="K14" s="158">
        <v>480</v>
      </c>
      <c r="L14" s="109"/>
      <c r="M14" s="178"/>
      <c r="N14" s="14">
        <f>COUNT(S3:S14)</f>
        <v>0</v>
      </c>
      <c r="O14" s="68"/>
      <c r="P14" s="69"/>
      <c r="Q14" s="164"/>
      <c r="R14" s="112"/>
      <c r="S14" s="111"/>
      <c r="T14" s="12"/>
      <c r="U14" s="7">
        <v>455</v>
      </c>
      <c r="V14" s="179" t="s">
        <v>53</v>
      </c>
      <c r="W14" s="180"/>
      <c r="X14" s="180"/>
      <c r="Y14" s="181"/>
      <c r="Z14" s="158">
        <v>240</v>
      </c>
      <c r="AA14" s="109">
        <v>1</v>
      </c>
      <c r="AB14" s="107">
        <f t="shared" si="3"/>
        <v>240</v>
      </c>
      <c r="AC14" s="5" t="s">
        <v>54</v>
      </c>
      <c r="AD14" s="7">
        <v>504</v>
      </c>
      <c r="AE14" s="179" t="s">
        <v>55</v>
      </c>
      <c r="AF14" s="180"/>
      <c r="AG14" s="180"/>
      <c r="AH14" s="181"/>
      <c r="AI14" s="158">
        <v>40</v>
      </c>
      <c r="AJ14" s="109"/>
      <c r="AK14" s="107" t="str">
        <f t="shared" si="4"/>
        <v/>
      </c>
    </row>
    <row r="15" spans="1:37" s="29" customFormat="1" ht="12" customHeight="1" thickBot="1" x14ac:dyDescent="0.25">
      <c r="A15" s="5" t="s">
        <v>62</v>
      </c>
      <c r="B15" s="7">
        <v>13</v>
      </c>
      <c r="C15" s="7" t="s">
        <v>63</v>
      </c>
      <c r="D15" s="158">
        <v>360</v>
      </c>
      <c r="E15" s="109"/>
      <c r="F15" s="106" t="str">
        <f t="shared" si="2"/>
        <v/>
      </c>
      <c r="G15" s="5" t="s">
        <v>64</v>
      </c>
      <c r="H15" s="7">
        <v>163</v>
      </c>
      <c r="I15" s="195" t="s">
        <v>65</v>
      </c>
      <c r="J15" s="196"/>
      <c r="K15" s="158">
        <v>280</v>
      </c>
      <c r="L15" s="109"/>
      <c r="M15" s="107" t="str">
        <f t="shared" si="0"/>
        <v/>
      </c>
      <c r="N15" s="16" t="s">
        <v>290</v>
      </c>
      <c r="O15" s="17"/>
      <c r="P15" s="70" t="s">
        <v>272</v>
      </c>
      <c r="Q15" s="71">
        <f>SUM(Q3:Q14)</f>
        <v>4525</v>
      </c>
      <c r="R15" s="115"/>
      <c r="S15" s="114">
        <f>SUM(S3:S13)</f>
        <v>0</v>
      </c>
      <c r="T15" s="15"/>
      <c r="U15" s="7">
        <v>456</v>
      </c>
      <c r="V15" s="179" t="s">
        <v>59</v>
      </c>
      <c r="W15" s="180"/>
      <c r="X15" s="180"/>
      <c r="Y15" s="181"/>
      <c r="Z15" s="158">
        <v>115</v>
      </c>
      <c r="AA15" s="109">
        <v>1</v>
      </c>
      <c r="AB15" s="107">
        <f t="shared" si="3"/>
        <v>115</v>
      </c>
      <c r="AC15" s="5" t="s">
        <v>60</v>
      </c>
      <c r="AD15" s="7">
        <v>505</v>
      </c>
      <c r="AE15" s="179" t="s">
        <v>61</v>
      </c>
      <c r="AF15" s="180"/>
      <c r="AG15" s="180"/>
      <c r="AH15" s="181"/>
      <c r="AI15" s="158">
        <v>0</v>
      </c>
      <c r="AJ15" s="109"/>
      <c r="AK15" s="107" t="str">
        <f t="shared" si="4"/>
        <v/>
      </c>
    </row>
    <row r="16" spans="1:37" s="29" customFormat="1" ht="12" customHeight="1" x14ac:dyDescent="0.2">
      <c r="A16" s="5" t="s">
        <v>69</v>
      </c>
      <c r="B16" s="7">
        <v>14</v>
      </c>
      <c r="C16" s="7" t="s">
        <v>70</v>
      </c>
      <c r="D16" s="158">
        <v>230</v>
      </c>
      <c r="E16" s="109"/>
      <c r="F16" s="106" t="str">
        <f t="shared" si="2"/>
        <v/>
      </c>
      <c r="G16" s="5"/>
      <c r="H16" s="7">
        <v>164</v>
      </c>
      <c r="I16" s="195" t="s">
        <v>283</v>
      </c>
      <c r="J16" s="196"/>
      <c r="K16" s="158">
        <v>265</v>
      </c>
      <c r="L16" s="109"/>
      <c r="M16" s="107" t="str">
        <f t="shared" si="0"/>
        <v/>
      </c>
      <c r="N16" s="8"/>
      <c r="O16" s="6">
        <v>351</v>
      </c>
      <c r="P16" s="72" t="s">
        <v>339</v>
      </c>
      <c r="Q16" s="173">
        <v>120</v>
      </c>
      <c r="R16" s="105"/>
      <c r="S16" s="107" t="str">
        <f t="shared" ref="S16:S48" si="5">IF(R16=1,+Q16,"")</f>
        <v/>
      </c>
      <c r="T16" s="15"/>
      <c r="U16" s="7">
        <v>457</v>
      </c>
      <c r="V16" s="179" t="s">
        <v>67</v>
      </c>
      <c r="W16" s="180"/>
      <c r="X16" s="180"/>
      <c r="Y16" s="181"/>
      <c r="Z16" s="158">
        <v>120</v>
      </c>
      <c r="AA16" s="109">
        <v>1</v>
      </c>
      <c r="AB16" s="107">
        <f t="shared" si="3"/>
        <v>120</v>
      </c>
      <c r="AC16" s="5"/>
      <c r="AD16" s="7">
        <v>506</v>
      </c>
      <c r="AE16" s="179" t="s">
        <v>68</v>
      </c>
      <c r="AF16" s="180"/>
      <c r="AG16" s="180"/>
      <c r="AH16" s="181"/>
      <c r="AI16" s="158">
        <v>30</v>
      </c>
      <c r="AJ16" s="109"/>
      <c r="AK16" s="107" t="str">
        <f t="shared" si="4"/>
        <v/>
      </c>
    </row>
    <row r="17" spans="1:40" s="29" customFormat="1" ht="12" customHeight="1" thickBot="1" x14ac:dyDescent="0.25">
      <c r="A17" s="14">
        <f>COUNT(F3:F17)</f>
        <v>0</v>
      </c>
      <c r="B17" s="13">
        <v>15</v>
      </c>
      <c r="C17" s="13" t="s">
        <v>73</v>
      </c>
      <c r="D17" s="159">
        <v>0</v>
      </c>
      <c r="E17" s="110"/>
      <c r="F17" s="116" t="str">
        <f t="shared" si="2"/>
        <v/>
      </c>
      <c r="G17" s="5"/>
      <c r="H17" s="7">
        <v>165</v>
      </c>
      <c r="I17" s="195" t="s">
        <v>74</v>
      </c>
      <c r="J17" s="196"/>
      <c r="K17" s="158">
        <v>340</v>
      </c>
      <c r="L17" s="109"/>
      <c r="M17" s="107" t="str">
        <f t="shared" si="0"/>
        <v/>
      </c>
      <c r="N17" s="73"/>
      <c r="O17" s="7">
        <v>352</v>
      </c>
      <c r="P17" s="74" t="s">
        <v>75</v>
      </c>
      <c r="Q17" s="171">
        <v>280</v>
      </c>
      <c r="R17" s="109"/>
      <c r="S17" s="107" t="str">
        <f t="shared" si="5"/>
        <v/>
      </c>
      <c r="T17" s="15" t="s">
        <v>71</v>
      </c>
      <c r="U17" s="7">
        <v>458</v>
      </c>
      <c r="V17" s="179" t="s">
        <v>313</v>
      </c>
      <c r="W17" s="180"/>
      <c r="X17" s="180"/>
      <c r="Y17" s="181"/>
      <c r="Z17" s="165">
        <v>370</v>
      </c>
      <c r="AA17" s="109">
        <v>1</v>
      </c>
      <c r="AB17" s="178">
        <f t="shared" si="3"/>
        <v>370</v>
      </c>
      <c r="AC17" s="5" t="s">
        <v>29</v>
      </c>
      <c r="AD17" s="7">
        <v>507</v>
      </c>
      <c r="AE17" s="179" t="s">
        <v>72</v>
      </c>
      <c r="AF17" s="180"/>
      <c r="AG17" s="180"/>
      <c r="AH17" s="181"/>
      <c r="AI17" s="158">
        <v>0</v>
      </c>
      <c r="AJ17" s="109"/>
      <c r="AK17" s="107" t="str">
        <f t="shared" si="4"/>
        <v/>
      </c>
    </row>
    <row r="18" spans="1:40" s="29" customFormat="1" ht="12" customHeight="1" thickBot="1" x14ac:dyDescent="0.25">
      <c r="A18" s="16" t="s">
        <v>87</v>
      </c>
      <c r="B18" s="22"/>
      <c r="C18" s="31" t="s">
        <v>66</v>
      </c>
      <c r="D18" s="160">
        <f>SUM(D3:D17)</f>
        <v>2800</v>
      </c>
      <c r="E18" s="118"/>
      <c r="F18" s="117">
        <f>SUM(F3:F17)</f>
        <v>0</v>
      </c>
      <c r="G18" s="5"/>
      <c r="H18" s="7">
        <v>166</v>
      </c>
      <c r="I18" s="195" t="s">
        <v>77</v>
      </c>
      <c r="J18" s="196"/>
      <c r="K18" s="158">
        <v>105</v>
      </c>
      <c r="L18" s="109"/>
      <c r="M18" s="107" t="str">
        <f t="shared" si="0"/>
        <v/>
      </c>
      <c r="N18" s="73"/>
      <c r="O18" s="7">
        <v>353</v>
      </c>
      <c r="P18" s="74" t="s">
        <v>78</v>
      </c>
      <c r="Q18" s="171">
        <v>505</v>
      </c>
      <c r="R18" s="109"/>
      <c r="S18" s="107" t="str">
        <f t="shared" si="5"/>
        <v/>
      </c>
      <c r="T18" s="15"/>
      <c r="U18" s="7">
        <v>459</v>
      </c>
      <c r="V18" s="179" t="s">
        <v>314</v>
      </c>
      <c r="W18" s="180"/>
      <c r="X18" s="180"/>
      <c r="Y18" s="181"/>
      <c r="Z18" s="158">
        <v>385</v>
      </c>
      <c r="AA18" s="109">
        <v>1</v>
      </c>
      <c r="AB18" s="107">
        <f t="shared" si="3"/>
        <v>385</v>
      </c>
      <c r="AC18" s="5"/>
      <c r="AD18" s="7">
        <v>508</v>
      </c>
      <c r="AE18" s="179" t="s">
        <v>76</v>
      </c>
      <c r="AF18" s="180"/>
      <c r="AG18" s="180"/>
      <c r="AH18" s="181"/>
      <c r="AI18" s="158">
        <v>20</v>
      </c>
      <c r="AJ18" s="109"/>
      <c r="AK18" s="107" t="str">
        <f t="shared" si="4"/>
        <v/>
      </c>
    </row>
    <row r="19" spans="1:40" s="29" customFormat="1" ht="12" customHeight="1" x14ac:dyDescent="0.2">
      <c r="A19" s="20"/>
      <c r="B19" s="6">
        <v>51</v>
      </c>
      <c r="C19" s="6" t="s">
        <v>92</v>
      </c>
      <c r="D19" s="161">
        <v>140</v>
      </c>
      <c r="E19" s="105"/>
      <c r="F19" s="106" t="str">
        <f t="shared" si="2"/>
        <v/>
      </c>
      <c r="G19" s="5"/>
      <c r="H19" s="7">
        <v>167</v>
      </c>
      <c r="I19" s="195" t="s">
        <v>82</v>
      </c>
      <c r="J19" s="196"/>
      <c r="K19" s="158">
        <v>70</v>
      </c>
      <c r="L19" s="109"/>
      <c r="M19" s="107" t="str">
        <f t="shared" si="0"/>
        <v/>
      </c>
      <c r="N19" s="73"/>
      <c r="O19" s="7">
        <v>354</v>
      </c>
      <c r="P19" s="74" t="s">
        <v>83</v>
      </c>
      <c r="Q19" s="171">
        <v>35</v>
      </c>
      <c r="R19" s="109"/>
      <c r="S19" s="107" t="str">
        <f t="shared" si="5"/>
        <v/>
      </c>
      <c r="T19" s="15"/>
      <c r="U19" s="7">
        <v>460</v>
      </c>
      <c r="V19" s="179" t="s">
        <v>79</v>
      </c>
      <c r="W19" s="180"/>
      <c r="X19" s="180"/>
      <c r="Y19" s="181"/>
      <c r="Z19" s="158">
        <v>620</v>
      </c>
      <c r="AA19" s="109">
        <v>1</v>
      </c>
      <c r="AB19" s="107">
        <f t="shared" si="3"/>
        <v>620</v>
      </c>
      <c r="AC19" s="5" t="s">
        <v>80</v>
      </c>
      <c r="AD19" s="7">
        <v>509</v>
      </c>
      <c r="AE19" s="179" t="s">
        <v>81</v>
      </c>
      <c r="AF19" s="180"/>
      <c r="AG19" s="180"/>
      <c r="AH19" s="181"/>
      <c r="AI19" s="158">
        <v>50</v>
      </c>
      <c r="AJ19" s="109"/>
      <c r="AK19" s="107" t="str">
        <f t="shared" si="4"/>
        <v/>
      </c>
    </row>
    <row r="20" spans="1:40" s="29" customFormat="1" ht="12" customHeight="1" x14ac:dyDescent="0.2">
      <c r="A20" s="5"/>
      <c r="B20" s="7">
        <v>52</v>
      </c>
      <c r="C20" s="7" t="s">
        <v>97</v>
      </c>
      <c r="D20" s="158">
        <v>430</v>
      </c>
      <c r="E20" s="109"/>
      <c r="F20" s="107" t="str">
        <f t="shared" si="2"/>
        <v/>
      </c>
      <c r="G20" s="5"/>
      <c r="H20" s="7">
        <v>168</v>
      </c>
      <c r="I20" s="195" t="s">
        <v>88</v>
      </c>
      <c r="J20" s="196"/>
      <c r="K20" s="158">
        <v>200</v>
      </c>
      <c r="L20" s="109"/>
      <c r="M20" s="107" t="str">
        <f t="shared" si="0"/>
        <v/>
      </c>
      <c r="N20" s="73"/>
      <c r="O20" s="7">
        <v>355</v>
      </c>
      <c r="P20" s="74" t="s">
        <v>89</v>
      </c>
      <c r="Q20" s="171">
        <v>70</v>
      </c>
      <c r="R20" s="109"/>
      <c r="S20" s="107" t="str">
        <f t="shared" si="5"/>
        <v/>
      </c>
      <c r="T20" s="15"/>
      <c r="U20" s="7">
        <v>461</v>
      </c>
      <c r="V20" s="179" t="s">
        <v>84</v>
      </c>
      <c r="W20" s="180"/>
      <c r="X20" s="180"/>
      <c r="Y20" s="181"/>
      <c r="Z20" s="158">
        <v>190</v>
      </c>
      <c r="AA20" s="109"/>
      <c r="AB20" s="107" t="str">
        <f t="shared" si="3"/>
        <v/>
      </c>
      <c r="AC20" s="5" t="s">
        <v>85</v>
      </c>
      <c r="AD20" s="7">
        <v>510</v>
      </c>
      <c r="AE20" s="179" t="s">
        <v>86</v>
      </c>
      <c r="AF20" s="180"/>
      <c r="AG20" s="180"/>
      <c r="AH20" s="181"/>
      <c r="AI20" s="158">
        <v>10</v>
      </c>
      <c r="AJ20" s="109"/>
      <c r="AK20" s="107" t="str">
        <f t="shared" si="4"/>
        <v/>
      </c>
    </row>
    <row r="21" spans="1:40" s="29" customFormat="1" ht="12" customHeight="1" x14ac:dyDescent="0.2">
      <c r="A21" s="5"/>
      <c r="B21" s="7">
        <v>53</v>
      </c>
      <c r="C21" s="7" t="s">
        <v>100</v>
      </c>
      <c r="D21" s="158">
        <v>510</v>
      </c>
      <c r="E21" s="109"/>
      <c r="F21" s="107" t="str">
        <f t="shared" si="2"/>
        <v/>
      </c>
      <c r="G21" s="5"/>
      <c r="H21" s="21">
        <v>169</v>
      </c>
      <c r="I21" s="195" t="s">
        <v>93</v>
      </c>
      <c r="J21" s="196"/>
      <c r="K21" s="163">
        <v>305</v>
      </c>
      <c r="L21" s="109"/>
      <c r="M21" s="107" t="str">
        <f t="shared" si="0"/>
        <v/>
      </c>
      <c r="N21" s="73"/>
      <c r="O21" s="7">
        <v>356</v>
      </c>
      <c r="P21" s="74" t="s">
        <v>94</v>
      </c>
      <c r="Q21" s="171">
        <v>75</v>
      </c>
      <c r="R21" s="109"/>
      <c r="S21" s="107" t="str">
        <f t="shared" si="5"/>
        <v/>
      </c>
      <c r="T21" s="15"/>
      <c r="U21" s="7">
        <v>462</v>
      </c>
      <c r="V21" s="179" t="s">
        <v>90</v>
      </c>
      <c r="W21" s="180"/>
      <c r="X21" s="180"/>
      <c r="Y21" s="181"/>
      <c r="Z21" s="158">
        <v>30</v>
      </c>
      <c r="AA21" s="109"/>
      <c r="AB21" s="107" t="str">
        <f t="shared" si="3"/>
        <v/>
      </c>
      <c r="AC21" s="5"/>
      <c r="AD21" s="7">
        <v>511</v>
      </c>
      <c r="AE21" s="179" t="s">
        <v>91</v>
      </c>
      <c r="AF21" s="180"/>
      <c r="AG21" s="180"/>
      <c r="AH21" s="181"/>
      <c r="AI21" s="158">
        <v>10</v>
      </c>
      <c r="AJ21" s="109"/>
      <c r="AK21" s="107" t="str">
        <f t="shared" si="4"/>
        <v/>
      </c>
      <c r="AM21" s="104"/>
      <c r="AN21" s="104"/>
    </row>
    <row r="22" spans="1:40" s="29" customFormat="1" ht="12" customHeight="1" x14ac:dyDescent="0.2">
      <c r="A22" s="5"/>
      <c r="B22" s="7">
        <v>54</v>
      </c>
      <c r="C22" s="7" t="s">
        <v>104</v>
      </c>
      <c r="D22" s="158">
        <v>300</v>
      </c>
      <c r="E22" s="109"/>
      <c r="F22" s="107" t="str">
        <f t="shared" si="2"/>
        <v/>
      </c>
      <c r="G22" s="17"/>
      <c r="H22" s="13">
        <v>170</v>
      </c>
      <c r="I22" s="195" t="s">
        <v>98</v>
      </c>
      <c r="J22" s="196"/>
      <c r="K22" s="159">
        <v>270</v>
      </c>
      <c r="L22" s="109"/>
      <c r="M22" s="107" t="str">
        <f t="shared" si="0"/>
        <v/>
      </c>
      <c r="N22" s="73"/>
      <c r="O22" s="7">
        <v>357</v>
      </c>
      <c r="P22" s="74" t="s">
        <v>341</v>
      </c>
      <c r="Q22" s="171">
        <v>50</v>
      </c>
      <c r="R22" s="109"/>
      <c r="S22" s="178"/>
      <c r="T22" s="15" t="s">
        <v>95</v>
      </c>
      <c r="U22" s="7">
        <v>463</v>
      </c>
      <c r="V22" s="179" t="s">
        <v>96</v>
      </c>
      <c r="W22" s="180"/>
      <c r="X22" s="180"/>
      <c r="Y22" s="181"/>
      <c r="Z22" s="158">
        <v>205</v>
      </c>
      <c r="AA22" s="109"/>
      <c r="AB22" s="107" t="str">
        <f t="shared" si="3"/>
        <v/>
      </c>
      <c r="AC22" s="5"/>
      <c r="AD22" s="7">
        <v>512</v>
      </c>
      <c r="AE22" s="179" t="s">
        <v>315</v>
      </c>
      <c r="AF22" s="180"/>
      <c r="AG22" s="180"/>
      <c r="AH22" s="181"/>
      <c r="AI22" s="158">
        <v>0</v>
      </c>
      <c r="AJ22" s="109"/>
      <c r="AK22" s="107" t="str">
        <f t="shared" si="4"/>
        <v/>
      </c>
      <c r="AN22" s="104"/>
    </row>
    <row r="23" spans="1:40" s="29" customFormat="1" ht="12" customHeight="1" x14ac:dyDescent="0.2">
      <c r="A23" s="5"/>
      <c r="B23" s="7">
        <v>55</v>
      </c>
      <c r="C23" s="7" t="s">
        <v>108</v>
      </c>
      <c r="D23" s="158">
        <v>250</v>
      </c>
      <c r="E23" s="109"/>
      <c r="F23" s="107" t="str">
        <f t="shared" si="2"/>
        <v/>
      </c>
      <c r="G23" s="17"/>
      <c r="H23" s="13">
        <v>171</v>
      </c>
      <c r="I23" s="195" t="s">
        <v>267</v>
      </c>
      <c r="J23" s="196"/>
      <c r="K23" s="159">
        <v>65</v>
      </c>
      <c r="L23" s="109"/>
      <c r="M23" s="107" t="str">
        <f t="shared" si="0"/>
        <v/>
      </c>
      <c r="N23" s="73"/>
      <c r="O23" s="7">
        <v>358</v>
      </c>
      <c r="P23" s="74" t="s">
        <v>102</v>
      </c>
      <c r="Q23" s="171">
        <v>85</v>
      </c>
      <c r="R23" s="109"/>
      <c r="S23" s="107" t="str">
        <f t="shared" si="5"/>
        <v/>
      </c>
      <c r="T23" s="15"/>
      <c r="U23" s="7">
        <v>464</v>
      </c>
      <c r="V23" s="179" t="s">
        <v>99</v>
      </c>
      <c r="W23" s="180"/>
      <c r="X23" s="180"/>
      <c r="Y23" s="181"/>
      <c r="Z23" s="158">
        <v>0</v>
      </c>
      <c r="AA23" s="109"/>
      <c r="AB23" s="107" t="str">
        <f t="shared" si="3"/>
        <v/>
      </c>
      <c r="AC23" s="5"/>
      <c r="AD23" s="7">
        <v>513</v>
      </c>
      <c r="AE23" s="179" t="s">
        <v>316</v>
      </c>
      <c r="AF23" s="180"/>
      <c r="AG23" s="180"/>
      <c r="AH23" s="181"/>
      <c r="AI23" s="158">
        <v>0</v>
      </c>
      <c r="AJ23" s="109"/>
      <c r="AK23" s="107" t="str">
        <f t="shared" si="4"/>
        <v/>
      </c>
    </row>
    <row r="24" spans="1:40" s="29" customFormat="1" ht="12" customHeight="1" thickBot="1" x14ac:dyDescent="0.25">
      <c r="A24" s="5"/>
      <c r="B24" s="7">
        <v>56</v>
      </c>
      <c r="C24" s="7" t="s">
        <v>113</v>
      </c>
      <c r="D24" s="158">
        <v>200</v>
      </c>
      <c r="E24" s="109"/>
      <c r="F24" s="107" t="str">
        <f t="shared" si="2"/>
        <v/>
      </c>
      <c r="G24" s="17">
        <f>COUNT(M3:M24)</f>
        <v>0</v>
      </c>
      <c r="H24" s="68">
        <v>172</v>
      </c>
      <c r="I24" s="276" t="s">
        <v>284</v>
      </c>
      <c r="J24" s="277"/>
      <c r="K24" s="162">
        <v>25</v>
      </c>
      <c r="L24" s="110"/>
      <c r="M24" s="107" t="str">
        <f t="shared" si="0"/>
        <v/>
      </c>
      <c r="N24" s="73"/>
      <c r="O24" s="7">
        <v>359</v>
      </c>
      <c r="P24" s="74" t="s">
        <v>105</v>
      </c>
      <c r="Q24" s="171">
        <v>170</v>
      </c>
      <c r="R24" s="109"/>
      <c r="S24" s="107" t="str">
        <f t="shared" si="5"/>
        <v/>
      </c>
      <c r="T24" s="15"/>
      <c r="U24" s="7">
        <v>465</v>
      </c>
      <c r="V24" s="179" t="s">
        <v>103</v>
      </c>
      <c r="W24" s="180"/>
      <c r="X24" s="180"/>
      <c r="Y24" s="181"/>
      <c r="Z24" s="158">
        <v>60</v>
      </c>
      <c r="AA24" s="109"/>
      <c r="AB24" s="107" t="str">
        <f t="shared" si="3"/>
        <v/>
      </c>
      <c r="AC24" s="5"/>
      <c r="AD24" s="7">
        <v>514</v>
      </c>
      <c r="AE24" s="179" t="s">
        <v>270</v>
      </c>
      <c r="AF24" s="180"/>
      <c r="AG24" s="180"/>
      <c r="AH24" s="181"/>
      <c r="AI24" s="158">
        <v>0</v>
      </c>
      <c r="AJ24" s="109"/>
      <c r="AK24" s="107" t="str">
        <f t="shared" si="4"/>
        <v/>
      </c>
    </row>
    <row r="25" spans="1:40" s="29" customFormat="1" ht="12" customHeight="1" thickBot="1" x14ac:dyDescent="0.25">
      <c r="A25" s="5" t="s">
        <v>14</v>
      </c>
      <c r="B25" s="7">
        <v>57</v>
      </c>
      <c r="C25" s="7" t="s">
        <v>118</v>
      </c>
      <c r="D25" s="158">
        <v>355</v>
      </c>
      <c r="E25" s="109"/>
      <c r="F25" s="107" t="str">
        <f t="shared" si="2"/>
        <v/>
      </c>
      <c r="G25" s="16" t="s">
        <v>101</v>
      </c>
      <c r="H25" s="22"/>
      <c r="I25" s="75"/>
      <c r="J25" s="76" t="s">
        <v>66</v>
      </c>
      <c r="K25" s="160">
        <f>SUM(K3:K24)</f>
        <v>6660</v>
      </c>
      <c r="L25" s="119"/>
      <c r="M25" s="117">
        <f>SUM(M3:M24)</f>
        <v>0</v>
      </c>
      <c r="N25" s="73"/>
      <c r="O25" s="7">
        <v>360</v>
      </c>
      <c r="P25" s="74" t="s">
        <v>110</v>
      </c>
      <c r="Q25" s="171">
        <v>10</v>
      </c>
      <c r="R25" s="109"/>
      <c r="S25" s="107" t="str">
        <f t="shared" si="5"/>
        <v/>
      </c>
      <c r="T25" s="15"/>
      <c r="U25" s="7">
        <v>466</v>
      </c>
      <c r="V25" s="179" t="s">
        <v>106</v>
      </c>
      <c r="W25" s="180"/>
      <c r="X25" s="180"/>
      <c r="Y25" s="181"/>
      <c r="Z25" s="158">
        <v>15</v>
      </c>
      <c r="AA25" s="109"/>
      <c r="AB25" s="107" t="str">
        <f t="shared" si="3"/>
        <v/>
      </c>
      <c r="AC25" s="14">
        <f>COUNT(AK11:AK25)</f>
        <v>0</v>
      </c>
      <c r="AD25" s="11">
        <v>515</v>
      </c>
      <c r="AE25" s="182" t="s">
        <v>323</v>
      </c>
      <c r="AF25" s="183"/>
      <c r="AG25" s="183"/>
      <c r="AH25" s="184"/>
      <c r="AI25" s="167">
        <v>0</v>
      </c>
      <c r="AJ25" s="110"/>
      <c r="AK25" s="121" t="str">
        <f t="shared" si="4"/>
        <v/>
      </c>
    </row>
    <row r="26" spans="1:40" s="29" customFormat="1" ht="12" customHeight="1" thickBot="1" x14ac:dyDescent="0.25">
      <c r="A26" s="5" t="s">
        <v>19</v>
      </c>
      <c r="B26" s="7">
        <v>58</v>
      </c>
      <c r="C26" s="7" t="s">
        <v>120</v>
      </c>
      <c r="D26" s="158">
        <v>85</v>
      </c>
      <c r="E26" s="109"/>
      <c r="F26" s="107" t="str">
        <f t="shared" si="2"/>
        <v/>
      </c>
      <c r="G26" s="5"/>
      <c r="H26" s="6">
        <v>201</v>
      </c>
      <c r="I26" s="193" t="s">
        <v>303</v>
      </c>
      <c r="J26" s="194"/>
      <c r="K26" s="157">
        <v>185</v>
      </c>
      <c r="L26" s="105"/>
      <c r="M26" s="107" t="str">
        <f t="shared" ref="M26:M42" si="6">IF(L26=1,+K26,"")</f>
        <v/>
      </c>
      <c r="N26" s="73"/>
      <c r="O26" s="7">
        <v>361</v>
      </c>
      <c r="P26" s="7" t="s">
        <v>337</v>
      </c>
      <c r="Q26" s="171">
        <v>0</v>
      </c>
      <c r="R26" s="109"/>
      <c r="S26" s="107" t="str">
        <f t="shared" si="5"/>
        <v/>
      </c>
      <c r="T26" s="15"/>
      <c r="U26" s="7">
        <v>467</v>
      </c>
      <c r="V26" s="179" t="s">
        <v>111</v>
      </c>
      <c r="W26" s="180"/>
      <c r="X26" s="180"/>
      <c r="Y26" s="181"/>
      <c r="Z26" s="158">
        <v>0</v>
      </c>
      <c r="AA26" s="109"/>
      <c r="AB26" s="107" t="str">
        <f t="shared" si="3"/>
        <v/>
      </c>
      <c r="AC26" s="16" t="s">
        <v>317</v>
      </c>
      <c r="AD26" s="17"/>
      <c r="AE26" s="188" t="s">
        <v>272</v>
      </c>
      <c r="AF26" s="188"/>
      <c r="AG26" s="188"/>
      <c r="AH26" s="189"/>
      <c r="AI26" s="71">
        <f>SUM(AI11:AI25)</f>
        <v>205</v>
      </c>
      <c r="AJ26" s="115"/>
      <c r="AK26" s="117">
        <f>SUM(AK11:AK25)</f>
        <v>0</v>
      </c>
    </row>
    <row r="27" spans="1:40" s="29" customFormat="1" ht="12" customHeight="1" x14ac:dyDescent="0.2">
      <c r="A27" s="5" t="s">
        <v>25</v>
      </c>
      <c r="B27" s="7">
        <v>59</v>
      </c>
      <c r="C27" s="7" t="s">
        <v>124</v>
      </c>
      <c r="D27" s="158">
        <v>130</v>
      </c>
      <c r="E27" s="109"/>
      <c r="F27" s="107" t="str">
        <f t="shared" si="2"/>
        <v/>
      </c>
      <c r="G27" s="5"/>
      <c r="H27" s="7">
        <v>202</v>
      </c>
      <c r="I27" s="195" t="s">
        <v>109</v>
      </c>
      <c r="J27" s="196"/>
      <c r="K27" s="158">
        <v>70</v>
      </c>
      <c r="L27" s="109"/>
      <c r="M27" s="107" t="str">
        <f t="shared" si="6"/>
        <v/>
      </c>
      <c r="N27" s="73"/>
      <c r="O27" s="7">
        <v>362</v>
      </c>
      <c r="P27" s="77" t="s">
        <v>119</v>
      </c>
      <c r="Q27" s="171">
        <v>130</v>
      </c>
      <c r="R27" s="109"/>
      <c r="S27" s="178"/>
      <c r="T27" s="15"/>
      <c r="U27" s="13">
        <v>468</v>
      </c>
      <c r="V27" s="179" t="s">
        <v>116</v>
      </c>
      <c r="W27" s="180"/>
      <c r="X27" s="180"/>
      <c r="Y27" s="181"/>
      <c r="Z27" s="159">
        <v>255</v>
      </c>
      <c r="AA27" s="109"/>
      <c r="AB27" s="107" t="str">
        <f t="shared" si="3"/>
        <v/>
      </c>
      <c r="AC27" s="5"/>
      <c r="AD27" s="6">
        <v>551</v>
      </c>
      <c r="AE27" s="328" t="s">
        <v>107</v>
      </c>
      <c r="AF27" s="329"/>
      <c r="AG27" s="329"/>
      <c r="AH27" s="330"/>
      <c r="AI27" s="157">
        <v>265</v>
      </c>
      <c r="AJ27" s="105"/>
      <c r="AK27" s="107" t="str">
        <f t="shared" ref="AK27:AK46" si="7">IF(AJ27=1,+AI27,"")</f>
        <v/>
      </c>
    </row>
    <row r="28" spans="1:40" s="29" customFormat="1" ht="12" customHeight="1" x14ac:dyDescent="0.2">
      <c r="A28" s="5"/>
      <c r="B28" s="7">
        <v>60</v>
      </c>
      <c r="C28" s="7" t="s">
        <v>130</v>
      </c>
      <c r="D28" s="158">
        <v>110</v>
      </c>
      <c r="E28" s="109"/>
      <c r="F28" s="107" t="str">
        <f t="shared" si="2"/>
        <v/>
      </c>
      <c r="G28" s="5"/>
      <c r="H28" s="7">
        <v>203</v>
      </c>
      <c r="I28" s="195" t="s">
        <v>114</v>
      </c>
      <c r="J28" s="196"/>
      <c r="K28" s="158">
        <v>170</v>
      </c>
      <c r="L28" s="109"/>
      <c r="M28" s="107" t="str">
        <f t="shared" si="6"/>
        <v/>
      </c>
      <c r="N28" s="73"/>
      <c r="O28" s="7">
        <v>363</v>
      </c>
      <c r="P28" s="74" t="s">
        <v>122</v>
      </c>
      <c r="Q28" s="171">
        <v>50</v>
      </c>
      <c r="R28" s="109"/>
      <c r="S28" s="107" t="str">
        <f t="shared" si="5"/>
        <v/>
      </c>
      <c r="T28" s="17"/>
      <c r="U28" s="13">
        <v>469</v>
      </c>
      <c r="V28" s="179" t="s">
        <v>266</v>
      </c>
      <c r="W28" s="180"/>
      <c r="X28" s="180"/>
      <c r="Y28" s="181"/>
      <c r="Z28" s="159">
        <v>220</v>
      </c>
      <c r="AA28" s="109"/>
      <c r="AB28" s="107" t="str">
        <f t="shared" si="3"/>
        <v/>
      </c>
      <c r="AC28" s="5"/>
      <c r="AD28" s="7">
        <v>552</v>
      </c>
      <c r="AE28" s="179" t="s">
        <v>112</v>
      </c>
      <c r="AF28" s="180"/>
      <c r="AG28" s="180"/>
      <c r="AH28" s="181"/>
      <c r="AI28" s="158">
        <v>105</v>
      </c>
      <c r="AJ28" s="109"/>
      <c r="AK28" s="107" t="str">
        <f t="shared" si="7"/>
        <v/>
      </c>
    </row>
    <row r="29" spans="1:40" s="29" customFormat="1" ht="12" customHeight="1" x14ac:dyDescent="0.2">
      <c r="A29" s="5" t="s">
        <v>29</v>
      </c>
      <c r="B29" s="7">
        <v>61</v>
      </c>
      <c r="C29" s="7" t="s">
        <v>135</v>
      </c>
      <c r="D29" s="158">
        <v>150</v>
      </c>
      <c r="E29" s="109"/>
      <c r="F29" s="107" t="str">
        <f t="shared" si="2"/>
        <v/>
      </c>
      <c r="G29" s="5"/>
      <c r="H29" s="7">
        <v>204</v>
      </c>
      <c r="I29" s="195" t="s">
        <v>304</v>
      </c>
      <c r="J29" s="196"/>
      <c r="K29" s="158">
        <v>70</v>
      </c>
      <c r="L29" s="109"/>
      <c r="M29" s="107" t="str">
        <f t="shared" si="6"/>
        <v/>
      </c>
      <c r="N29" s="73" t="s">
        <v>115</v>
      </c>
      <c r="O29" s="7">
        <v>364</v>
      </c>
      <c r="P29" s="74" t="s">
        <v>127</v>
      </c>
      <c r="Q29" s="171">
        <v>5</v>
      </c>
      <c r="R29" s="109"/>
      <c r="S29" s="107" t="str">
        <f t="shared" si="5"/>
        <v/>
      </c>
      <c r="T29" s="17"/>
      <c r="U29" s="7">
        <v>470</v>
      </c>
      <c r="V29" s="179" t="s">
        <v>370</v>
      </c>
      <c r="W29" s="180"/>
      <c r="X29" s="180"/>
      <c r="Y29" s="181"/>
      <c r="Z29" s="166">
        <v>360</v>
      </c>
      <c r="AA29" s="109"/>
      <c r="AB29" s="107" t="str">
        <f t="shared" si="3"/>
        <v/>
      </c>
      <c r="AC29" s="5"/>
      <c r="AD29" s="7">
        <v>553</v>
      </c>
      <c r="AE29" s="179" t="s">
        <v>117</v>
      </c>
      <c r="AF29" s="180"/>
      <c r="AG29" s="180"/>
      <c r="AH29" s="181"/>
      <c r="AI29" s="158">
        <v>130</v>
      </c>
      <c r="AJ29" s="109"/>
      <c r="AK29" s="107" t="str">
        <f t="shared" si="7"/>
        <v/>
      </c>
    </row>
    <row r="30" spans="1:40" s="29" customFormat="1" ht="12" customHeight="1" x14ac:dyDescent="0.2">
      <c r="A30" s="5"/>
      <c r="B30" s="7">
        <v>62</v>
      </c>
      <c r="C30" s="7" t="s">
        <v>139</v>
      </c>
      <c r="D30" s="158">
        <v>210</v>
      </c>
      <c r="E30" s="109"/>
      <c r="F30" s="107" t="str">
        <f t="shared" si="2"/>
        <v/>
      </c>
      <c r="G30" s="5"/>
      <c r="H30" s="7">
        <v>205</v>
      </c>
      <c r="I30" s="195" t="s">
        <v>280</v>
      </c>
      <c r="J30" s="196"/>
      <c r="K30" s="158">
        <v>50</v>
      </c>
      <c r="L30" s="109"/>
      <c r="M30" s="107" t="str">
        <f t="shared" si="6"/>
        <v/>
      </c>
      <c r="N30" s="73"/>
      <c r="O30" s="7">
        <v>365</v>
      </c>
      <c r="P30" s="74" t="s">
        <v>132</v>
      </c>
      <c r="Q30" s="171">
        <v>1020</v>
      </c>
      <c r="R30" s="109"/>
      <c r="S30" s="107" t="str">
        <f t="shared" si="5"/>
        <v/>
      </c>
      <c r="T30" s="17"/>
      <c r="U30" s="7">
        <v>471</v>
      </c>
      <c r="V30" s="179" t="s">
        <v>324</v>
      </c>
      <c r="W30" s="180"/>
      <c r="X30" s="180"/>
      <c r="Y30" s="181"/>
      <c r="Z30" s="158">
        <v>100</v>
      </c>
      <c r="AA30" s="109"/>
      <c r="AB30" s="107" t="str">
        <f t="shared" si="3"/>
        <v/>
      </c>
      <c r="AC30" s="5"/>
      <c r="AD30" s="7">
        <v>554</v>
      </c>
      <c r="AE30" s="179" t="s">
        <v>496</v>
      </c>
      <c r="AF30" s="320"/>
      <c r="AG30" s="320"/>
      <c r="AH30" s="321"/>
      <c r="AI30" s="158">
        <v>440</v>
      </c>
      <c r="AJ30" s="109"/>
      <c r="AK30" s="178"/>
    </row>
    <row r="31" spans="1:40" s="29" customFormat="1" ht="12" customHeight="1" x14ac:dyDescent="0.2">
      <c r="A31" s="5" t="s">
        <v>21</v>
      </c>
      <c r="B31" s="7">
        <v>63</v>
      </c>
      <c r="C31" s="7" t="s">
        <v>142</v>
      </c>
      <c r="D31" s="158">
        <v>120</v>
      </c>
      <c r="E31" s="109"/>
      <c r="F31" s="107" t="str">
        <f t="shared" si="2"/>
        <v/>
      </c>
      <c r="G31" s="5" t="s">
        <v>125</v>
      </c>
      <c r="H31" s="7">
        <v>206</v>
      </c>
      <c r="I31" s="195" t="s">
        <v>126</v>
      </c>
      <c r="J31" s="196"/>
      <c r="K31" s="158">
        <v>210</v>
      </c>
      <c r="L31" s="109"/>
      <c r="M31" s="107" t="str">
        <f t="shared" si="6"/>
        <v/>
      </c>
      <c r="N31" s="73" t="s">
        <v>121</v>
      </c>
      <c r="O31" s="7">
        <v>366</v>
      </c>
      <c r="P31" s="74" t="s">
        <v>137</v>
      </c>
      <c r="Q31" s="171">
        <v>900</v>
      </c>
      <c r="R31" s="109"/>
      <c r="S31" s="107" t="str">
        <f t="shared" si="5"/>
        <v/>
      </c>
      <c r="T31" s="17"/>
      <c r="U31" s="7">
        <v>472</v>
      </c>
      <c r="V31" s="179" t="s">
        <v>325</v>
      </c>
      <c r="W31" s="180"/>
      <c r="X31" s="180"/>
      <c r="Y31" s="181"/>
      <c r="Z31" s="158">
        <v>30</v>
      </c>
      <c r="AA31" s="109"/>
      <c r="AB31" s="107" t="str">
        <f t="shared" si="3"/>
        <v/>
      </c>
      <c r="AC31" s="5" t="s">
        <v>128</v>
      </c>
      <c r="AD31" s="7">
        <v>555</v>
      </c>
      <c r="AE31" s="179" t="s">
        <v>123</v>
      </c>
      <c r="AF31" s="180"/>
      <c r="AG31" s="180"/>
      <c r="AH31" s="181"/>
      <c r="AI31" s="158">
        <v>195</v>
      </c>
      <c r="AJ31" s="109"/>
      <c r="AK31" s="107" t="str">
        <f t="shared" si="7"/>
        <v/>
      </c>
    </row>
    <row r="32" spans="1:40" s="29" customFormat="1" ht="12" customHeight="1" x14ac:dyDescent="0.2">
      <c r="A32" s="5" t="s">
        <v>27</v>
      </c>
      <c r="B32" s="7">
        <v>64</v>
      </c>
      <c r="C32" s="7" t="s">
        <v>146</v>
      </c>
      <c r="D32" s="158">
        <v>575</v>
      </c>
      <c r="E32" s="109"/>
      <c r="F32" s="107" t="str">
        <f t="shared" si="2"/>
        <v/>
      </c>
      <c r="G32" s="5"/>
      <c r="H32" s="7">
        <v>207</v>
      </c>
      <c r="I32" s="195" t="s">
        <v>305</v>
      </c>
      <c r="J32" s="196"/>
      <c r="K32" s="158">
        <v>220</v>
      </c>
      <c r="L32" s="109"/>
      <c r="M32" s="178"/>
      <c r="N32" s="73"/>
      <c r="O32" s="7">
        <v>367</v>
      </c>
      <c r="P32" s="74" t="s">
        <v>141</v>
      </c>
      <c r="Q32" s="171">
        <v>0</v>
      </c>
      <c r="R32" s="109"/>
      <c r="S32" s="107" t="str">
        <f t="shared" si="5"/>
        <v/>
      </c>
      <c r="T32" s="17"/>
      <c r="U32" s="7">
        <v>473</v>
      </c>
      <c r="V32" s="179" t="s">
        <v>326</v>
      </c>
      <c r="W32" s="180"/>
      <c r="X32" s="180"/>
      <c r="Y32" s="181"/>
      <c r="Z32" s="158">
        <v>0</v>
      </c>
      <c r="AA32" s="109"/>
      <c r="AB32" s="107" t="str">
        <f t="shared" si="3"/>
        <v/>
      </c>
      <c r="AC32" s="5" t="s">
        <v>133</v>
      </c>
      <c r="AD32" s="7">
        <v>556</v>
      </c>
      <c r="AE32" s="179" t="s">
        <v>129</v>
      </c>
      <c r="AF32" s="180"/>
      <c r="AG32" s="180"/>
      <c r="AH32" s="181"/>
      <c r="AI32" s="158">
        <v>290</v>
      </c>
      <c r="AJ32" s="109"/>
      <c r="AK32" s="107" t="str">
        <f t="shared" si="7"/>
        <v/>
      </c>
    </row>
    <row r="33" spans="1:37" s="29" customFormat="1" ht="12" customHeight="1" thickBot="1" x14ac:dyDescent="0.25">
      <c r="A33" s="5" t="s">
        <v>56</v>
      </c>
      <c r="B33" s="7">
        <v>65</v>
      </c>
      <c r="C33" s="7" t="s">
        <v>419</v>
      </c>
      <c r="D33" s="158">
        <v>300</v>
      </c>
      <c r="E33" s="109"/>
      <c r="F33" s="107" t="str">
        <f t="shared" si="2"/>
        <v/>
      </c>
      <c r="G33" s="5" t="s">
        <v>51</v>
      </c>
      <c r="H33" s="7">
        <v>208</v>
      </c>
      <c r="I33" s="195" t="s">
        <v>136</v>
      </c>
      <c r="J33" s="196"/>
      <c r="K33" s="158">
        <v>40</v>
      </c>
      <c r="L33" s="109"/>
      <c r="M33" s="107" t="str">
        <f t="shared" si="6"/>
        <v/>
      </c>
      <c r="N33" s="73" t="s">
        <v>131</v>
      </c>
      <c r="O33" s="7">
        <v>368</v>
      </c>
      <c r="P33" s="74" t="s">
        <v>144</v>
      </c>
      <c r="Q33" s="171">
        <v>285</v>
      </c>
      <c r="R33" s="109"/>
      <c r="S33" s="107" t="str">
        <f t="shared" si="5"/>
        <v/>
      </c>
      <c r="T33" s="14">
        <f>COUNT(AB11:AB33)</f>
        <v>7</v>
      </c>
      <c r="U33" s="21">
        <v>474</v>
      </c>
      <c r="V33" s="182" t="s">
        <v>344</v>
      </c>
      <c r="W33" s="183"/>
      <c r="X33" s="183"/>
      <c r="Y33" s="184"/>
      <c r="Z33" s="163">
        <v>0</v>
      </c>
      <c r="AA33" s="110"/>
      <c r="AB33" s="121" t="str">
        <f t="shared" si="3"/>
        <v/>
      </c>
      <c r="AC33" s="5" t="s">
        <v>69</v>
      </c>
      <c r="AD33" s="7">
        <v>557</v>
      </c>
      <c r="AE33" s="179" t="s">
        <v>134</v>
      </c>
      <c r="AF33" s="180"/>
      <c r="AG33" s="180"/>
      <c r="AH33" s="181"/>
      <c r="AI33" s="158">
        <v>215</v>
      </c>
      <c r="AJ33" s="109"/>
      <c r="AK33" s="107" t="str">
        <f t="shared" si="7"/>
        <v/>
      </c>
    </row>
    <row r="34" spans="1:37" s="29" customFormat="1" ht="12" customHeight="1" x14ac:dyDescent="0.2">
      <c r="A34" s="5" t="s">
        <v>62</v>
      </c>
      <c r="B34" s="7">
        <v>66</v>
      </c>
      <c r="C34" s="7" t="s">
        <v>154</v>
      </c>
      <c r="D34" s="158">
        <v>265</v>
      </c>
      <c r="E34" s="109"/>
      <c r="F34" s="107" t="str">
        <f t="shared" si="2"/>
        <v/>
      </c>
      <c r="G34" s="5"/>
      <c r="H34" s="7">
        <v>209</v>
      </c>
      <c r="I34" s="195" t="s">
        <v>140</v>
      </c>
      <c r="J34" s="196"/>
      <c r="K34" s="158">
        <v>150</v>
      </c>
      <c r="L34" s="109"/>
      <c r="M34" s="107" t="str">
        <f t="shared" si="6"/>
        <v/>
      </c>
      <c r="N34" s="73"/>
      <c r="O34" s="7">
        <v>369</v>
      </c>
      <c r="P34" s="74" t="s">
        <v>148</v>
      </c>
      <c r="Q34" s="171">
        <v>0</v>
      </c>
      <c r="R34" s="109"/>
      <c r="S34" s="107" t="str">
        <f t="shared" si="5"/>
        <v/>
      </c>
      <c r="T34" s="16" t="s">
        <v>318</v>
      </c>
      <c r="U34" s="22"/>
      <c r="V34" s="188" t="s">
        <v>272</v>
      </c>
      <c r="W34" s="188"/>
      <c r="X34" s="188"/>
      <c r="Y34" s="189"/>
      <c r="Z34" s="147">
        <f>SUM(Z11:Z33)</f>
        <v>3700</v>
      </c>
      <c r="AA34" s="112"/>
      <c r="AB34" s="117">
        <f>SUM(AB11:AB33)</f>
        <v>1970</v>
      </c>
      <c r="AC34" s="5"/>
      <c r="AD34" s="7">
        <v>560</v>
      </c>
      <c r="AE34" s="179" t="s">
        <v>145</v>
      </c>
      <c r="AF34" s="180"/>
      <c r="AG34" s="180"/>
      <c r="AH34" s="181"/>
      <c r="AI34" s="158">
        <v>100</v>
      </c>
      <c r="AJ34" s="109"/>
      <c r="AK34" s="107" t="str">
        <f t="shared" si="7"/>
        <v/>
      </c>
    </row>
    <row r="35" spans="1:37" s="29" customFormat="1" ht="12" customHeight="1" x14ac:dyDescent="0.2">
      <c r="A35" s="5" t="s">
        <v>159</v>
      </c>
      <c r="B35" s="7">
        <v>67</v>
      </c>
      <c r="C35" s="7" t="s">
        <v>160</v>
      </c>
      <c r="D35" s="158">
        <v>170</v>
      </c>
      <c r="E35" s="109"/>
      <c r="F35" s="107" t="str">
        <f t="shared" si="2"/>
        <v/>
      </c>
      <c r="G35" s="5"/>
      <c r="H35" s="7">
        <v>210</v>
      </c>
      <c r="I35" s="195" t="s">
        <v>143</v>
      </c>
      <c r="J35" s="196"/>
      <c r="K35" s="158">
        <v>10</v>
      </c>
      <c r="L35" s="109"/>
      <c r="M35" s="107" t="str">
        <f t="shared" si="6"/>
        <v/>
      </c>
      <c r="N35" s="73" t="s">
        <v>69</v>
      </c>
      <c r="O35" s="7">
        <v>370</v>
      </c>
      <c r="P35" s="74" t="s">
        <v>151</v>
      </c>
      <c r="Q35" s="171">
        <v>50</v>
      </c>
      <c r="R35" s="109"/>
      <c r="S35" s="107" t="str">
        <f t="shared" si="5"/>
        <v/>
      </c>
      <c r="T35" s="17"/>
      <c r="U35" s="17"/>
      <c r="V35" s="17"/>
      <c r="W35" s="17"/>
      <c r="X35" s="17"/>
      <c r="Y35" s="17"/>
      <c r="Z35" s="24"/>
      <c r="AA35" s="113"/>
      <c r="AB35" s="122"/>
      <c r="AC35" s="5" t="s">
        <v>29</v>
      </c>
      <c r="AD35" s="7">
        <v>561</v>
      </c>
      <c r="AE35" s="179" t="s">
        <v>149</v>
      </c>
      <c r="AF35" s="180"/>
      <c r="AG35" s="180"/>
      <c r="AH35" s="181"/>
      <c r="AI35" s="158">
        <v>70</v>
      </c>
      <c r="AJ35" s="109"/>
      <c r="AK35" s="107" t="str">
        <f t="shared" si="7"/>
        <v/>
      </c>
    </row>
    <row r="36" spans="1:37" s="29" customFormat="1" ht="12" customHeight="1" x14ac:dyDescent="0.2">
      <c r="A36" s="5"/>
      <c r="B36" s="7">
        <v>68</v>
      </c>
      <c r="C36" s="7" t="s">
        <v>164</v>
      </c>
      <c r="D36" s="158">
        <v>300</v>
      </c>
      <c r="E36" s="109"/>
      <c r="F36" s="107" t="str">
        <f t="shared" si="2"/>
        <v/>
      </c>
      <c r="G36" s="5"/>
      <c r="H36" s="7">
        <v>211</v>
      </c>
      <c r="I36" s="195" t="s">
        <v>147</v>
      </c>
      <c r="J36" s="196"/>
      <c r="K36" s="158">
        <v>175</v>
      </c>
      <c r="L36" s="109"/>
      <c r="M36" s="107" t="str">
        <f t="shared" si="6"/>
        <v/>
      </c>
      <c r="N36" s="73"/>
      <c r="O36" s="7">
        <v>371</v>
      </c>
      <c r="P36" s="74" t="s">
        <v>156</v>
      </c>
      <c r="Q36" s="171">
        <v>130</v>
      </c>
      <c r="R36" s="109"/>
      <c r="S36" s="107" t="str">
        <f t="shared" si="5"/>
        <v/>
      </c>
      <c r="T36" s="9"/>
      <c r="U36" s="19"/>
      <c r="V36" s="25" t="s">
        <v>138</v>
      </c>
      <c r="W36" s="25"/>
      <c r="X36" s="25"/>
      <c r="Y36" s="25"/>
      <c r="Z36" s="143">
        <f>D18+D43+D60+K25+K43+K74+Q15+Q49+Q65+Z34</f>
        <v>42135</v>
      </c>
      <c r="AA36" s="120"/>
      <c r="AB36" s="112">
        <f>F18+F43+F60+M25+M43+M74+S15+S49+S65+AB34</f>
        <v>1970</v>
      </c>
      <c r="AC36" s="5"/>
      <c r="AD36" s="7">
        <v>562</v>
      </c>
      <c r="AE36" s="179" t="s">
        <v>153</v>
      </c>
      <c r="AF36" s="180"/>
      <c r="AG36" s="180"/>
      <c r="AH36" s="181"/>
      <c r="AI36" s="158">
        <v>40</v>
      </c>
      <c r="AJ36" s="109"/>
      <c r="AK36" s="107" t="str">
        <f t="shared" si="7"/>
        <v/>
      </c>
    </row>
    <row r="37" spans="1:37" s="29" customFormat="1" ht="12" customHeight="1" x14ac:dyDescent="0.2">
      <c r="A37" s="5"/>
      <c r="B37" s="7">
        <v>69</v>
      </c>
      <c r="C37" s="7" t="s">
        <v>167</v>
      </c>
      <c r="D37" s="158">
        <v>410</v>
      </c>
      <c r="E37" s="109"/>
      <c r="F37" s="107" t="str">
        <f t="shared" si="2"/>
        <v/>
      </c>
      <c r="G37" s="5"/>
      <c r="H37" s="7">
        <v>212</v>
      </c>
      <c r="I37" s="195" t="s">
        <v>150</v>
      </c>
      <c r="J37" s="196"/>
      <c r="K37" s="158">
        <v>35</v>
      </c>
      <c r="L37" s="109"/>
      <c r="M37" s="107" t="str">
        <f t="shared" si="6"/>
        <v/>
      </c>
      <c r="N37" s="73"/>
      <c r="O37" s="7">
        <v>372</v>
      </c>
      <c r="P37" s="7" t="s">
        <v>285</v>
      </c>
      <c r="Q37" s="7">
        <v>400</v>
      </c>
      <c r="R37" s="109"/>
      <c r="S37" s="107" t="str">
        <f t="shared" si="5"/>
        <v/>
      </c>
      <c r="T37" s="26"/>
      <c r="U37" s="17"/>
      <c r="V37" s="17"/>
      <c r="W37" s="17"/>
      <c r="X37" s="17"/>
      <c r="Y37" s="17"/>
      <c r="Z37" s="17"/>
      <c r="AA37" s="17"/>
      <c r="AB37" s="78"/>
      <c r="AC37" s="5" t="s">
        <v>152</v>
      </c>
      <c r="AD37" s="7">
        <v>563</v>
      </c>
      <c r="AE37" s="179" t="s">
        <v>158</v>
      </c>
      <c r="AF37" s="180"/>
      <c r="AG37" s="180"/>
      <c r="AH37" s="181"/>
      <c r="AI37" s="158">
        <v>35</v>
      </c>
      <c r="AJ37" s="109"/>
      <c r="AK37" s="107" t="str">
        <f t="shared" si="7"/>
        <v/>
      </c>
    </row>
    <row r="38" spans="1:37" s="29" customFormat="1" ht="12" customHeight="1" x14ac:dyDescent="0.2">
      <c r="A38" s="5"/>
      <c r="B38" s="7">
        <v>70</v>
      </c>
      <c r="C38" s="7" t="s">
        <v>171</v>
      </c>
      <c r="D38" s="158">
        <v>15</v>
      </c>
      <c r="E38" s="109"/>
      <c r="F38" s="107" t="str">
        <f t="shared" si="2"/>
        <v/>
      </c>
      <c r="G38" s="5"/>
      <c r="H38" s="7">
        <v>213</v>
      </c>
      <c r="I38" s="195" t="s">
        <v>155</v>
      </c>
      <c r="J38" s="196"/>
      <c r="K38" s="158">
        <v>5</v>
      </c>
      <c r="L38" s="109"/>
      <c r="M38" s="107" t="str">
        <f t="shared" si="6"/>
        <v/>
      </c>
      <c r="N38" s="73"/>
      <c r="O38" s="7">
        <v>373</v>
      </c>
      <c r="P38" s="74" t="s">
        <v>273</v>
      </c>
      <c r="Q38" s="171">
        <v>140</v>
      </c>
      <c r="R38" s="109"/>
      <c r="S38" s="107" t="str">
        <f t="shared" si="5"/>
        <v/>
      </c>
      <c r="T38" s="26" t="s">
        <v>279</v>
      </c>
      <c r="U38" s="17"/>
      <c r="V38" s="79"/>
      <c r="W38" s="79"/>
      <c r="X38" s="79"/>
      <c r="Y38" s="79"/>
      <c r="Z38" s="17"/>
      <c r="AA38" s="17"/>
      <c r="AB38" s="17"/>
      <c r="AC38" s="5" t="s">
        <v>157</v>
      </c>
      <c r="AD38" s="7">
        <v>564</v>
      </c>
      <c r="AE38" s="179" t="s">
        <v>163</v>
      </c>
      <c r="AF38" s="180"/>
      <c r="AG38" s="180"/>
      <c r="AH38" s="181"/>
      <c r="AI38" s="158">
        <v>275</v>
      </c>
      <c r="AJ38" s="109"/>
      <c r="AK38" s="107" t="str">
        <f t="shared" si="7"/>
        <v/>
      </c>
    </row>
    <row r="39" spans="1:37" s="29" customFormat="1" ht="12" customHeight="1" thickBot="1" x14ac:dyDescent="0.25">
      <c r="A39" s="5"/>
      <c r="B39" s="7">
        <v>71</v>
      </c>
      <c r="C39" s="7" t="s">
        <v>371</v>
      </c>
      <c r="D39" s="158">
        <v>55</v>
      </c>
      <c r="E39" s="109"/>
      <c r="F39" s="107" t="str">
        <f t="shared" si="2"/>
        <v/>
      </c>
      <c r="G39" s="5"/>
      <c r="H39" s="7">
        <v>214</v>
      </c>
      <c r="I39" s="195" t="s">
        <v>161</v>
      </c>
      <c r="J39" s="196"/>
      <c r="K39" s="158">
        <v>125</v>
      </c>
      <c r="L39" s="109"/>
      <c r="M39" s="107" t="str">
        <f t="shared" si="6"/>
        <v/>
      </c>
      <c r="N39" s="73"/>
      <c r="O39" s="7">
        <v>374</v>
      </c>
      <c r="P39" s="74" t="s">
        <v>169</v>
      </c>
      <c r="Q39" s="171">
        <v>620</v>
      </c>
      <c r="R39" s="109"/>
      <c r="S39" s="107" t="str">
        <f t="shared" si="5"/>
        <v/>
      </c>
      <c r="T39" s="1"/>
      <c r="U39" s="2" t="s">
        <v>319</v>
      </c>
      <c r="V39" s="102" t="s">
        <v>320</v>
      </c>
      <c r="W39" s="3"/>
      <c r="X39" s="3"/>
      <c r="Y39" s="103"/>
      <c r="Z39" s="135" t="s">
        <v>2</v>
      </c>
      <c r="AA39" s="153"/>
      <c r="AB39" s="154" t="s">
        <v>355</v>
      </c>
      <c r="AC39" s="5" t="s">
        <v>162</v>
      </c>
      <c r="AD39" s="7">
        <v>565</v>
      </c>
      <c r="AE39" s="179" t="s">
        <v>166</v>
      </c>
      <c r="AF39" s="180"/>
      <c r="AG39" s="180"/>
      <c r="AH39" s="181"/>
      <c r="AI39" s="158">
        <v>60</v>
      </c>
      <c r="AJ39" s="109"/>
      <c r="AK39" s="107" t="str">
        <f t="shared" si="7"/>
        <v/>
      </c>
    </row>
    <row r="40" spans="1:37" s="29" customFormat="1" ht="12" customHeight="1" x14ac:dyDescent="0.2">
      <c r="A40" s="5"/>
      <c r="B40" s="13">
        <v>72</v>
      </c>
      <c r="C40" s="13" t="s">
        <v>177</v>
      </c>
      <c r="D40" s="159">
        <v>95</v>
      </c>
      <c r="E40" s="109"/>
      <c r="F40" s="107" t="str">
        <f t="shared" si="2"/>
        <v/>
      </c>
      <c r="G40" s="17"/>
      <c r="H40" s="7">
        <v>215</v>
      </c>
      <c r="I40" s="195" t="s">
        <v>165</v>
      </c>
      <c r="J40" s="196"/>
      <c r="K40" s="158">
        <v>15</v>
      </c>
      <c r="L40" s="109"/>
      <c r="M40" s="107" t="str">
        <f t="shared" si="6"/>
        <v/>
      </c>
      <c r="N40" s="17"/>
      <c r="O40" s="7">
        <v>375</v>
      </c>
      <c r="P40" s="74" t="s">
        <v>172</v>
      </c>
      <c r="Q40" s="171">
        <v>30</v>
      </c>
      <c r="R40" s="109"/>
      <c r="S40" s="107" t="str">
        <f t="shared" si="5"/>
        <v/>
      </c>
      <c r="T40" s="20"/>
      <c r="U40" s="80">
        <v>754</v>
      </c>
      <c r="V40" s="185" t="s">
        <v>253</v>
      </c>
      <c r="W40" s="186"/>
      <c r="X40" s="186"/>
      <c r="Y40" s="187"/>
      <c r="Z40" s="157">
        <v>75</v>
      </c>
      <c r="AA40" s="105"/>
      <c r="AB40" s="107" t="str">
        <f t="shared" ref="AB40:AB53" si="8">IF(AA40=1,+Z40,"")</f>
        <v/>
      </c>
      <c r="AC40" s="5" t="s">
        <v>69</v>
      </c>
      <c r="AD40" s="7">
        <v>566</v>
      </c>
      <c r="AE40" s="179" t="s">
        <v>170</v>
      </c>
      <c r="AF40" s="180"/>
      <c r="AG40" s="180"/>
      <c r="AH40" s="181"/>
      <c r="AI40" s="158">
        <v>30</v>
      </c>
      <c r="AJ40" s="109"/>
      <c r="AK40" s="107" t="str">
        <f t="shared" si="7"/>
        <v/>
      </c>
    </row>
    <row r="41" spans="1:37" s="29" customFormat="1" ht="12" customHeight="1" x14ac:dyDescent="0.2">
      <c r="A41" s="5"/>
      <c r="B41" s="13">
        <v>73</v>
      </c>
      <c r="C41" s="82" t="s">
        <v>182</v>
      </c>
      <c r="D41" s="159">
        <v>25</v>
      </c>
      <c r="E41" s="109"/>
      <c r="F41" s="107" t="str">
        <f t="shared" si="2"/>
        <v/>
      </c>
      <c r="G41" s="5"/>
      <c r="H41" s="13">
        <v>216</v>
      </c>
      <c r="I41" s="195" t="s">
        <v>168</v>
      </c>
      <c r="J41" s="196"/>
      <c r="K41" s="163">
        <v>160</v>
      </c>
      <c r="L41" s="109"/>
      <c r="M41" s="107" t="str">
        <f t="shared" si="6"/>
        <v/>
      </c>
      <c r="N41" s="73"/>
      <c r="O41" s="7">
        <v>376</v>
      </c>
      <c r="P41" s="74" t="s">
        <v>175</v>
      </c>
      <c r="Q41" s="171">
        <v>700</v>
      </c>
      <c r="R41" s="109"/>
      <c r="S41" s="107" t="str">
        <f t="shared" si="5"/>
        <v/>
      </c>
      <c r="T41" s="5" t="s">
        <v>255</v>
      </c>
      <c r="U41" s="81">
        <v>755</v>
      </c>
      <c r="V41" s="179" t="s">
        <v>286</v>
      </c>
      <c r="W41" s="180"/>
      <c r="X41" s="180"/>
      <c r="Y41" s="181"/>
      <c r="Z41" s="158">
        <v>0</v>
      </c>
      <c r="AA41" s="109"/>
      <c r="AB41" s="107" t="str">
        <f t="shared" si="8"/>
        <v/>
      </c>
      <c r="AC41" s="5"/>
      <c r="AD41" s="7">
        <v>567</v>
      </c>
      <c r="AE41" s="179" t="s">
        <v>173</v>
      </c>
      <c r="AF41" s="180"/>
      <c r="AG41" s="180"/>
      <c r="AH41" s="181"/>
      <c r="AI41" s="158">
        <v>30</v>
      </c>
      <c r="AJ41" s="109"/>
      <c r="AK41" s="107" t="str">
        <f t="shared" si="7"/>
        <v/>
      </c>
    </row>
    <row r="42" spans="1:37" s="29" customFormat="1" ht="12" customHeight="1" thickBot="1" x14ac:dyDescent="0.25">
      <c r="A42" s="14">
        <f>COUNT(F19:F42)</f>
        <v>0</v>
      </c>
      <c r="B42" s="68">
        <v>74</v>
      </c>
      <c r="C42" s="83" t="s">
        <v>185</v>
      </c>
      <c r="D42" s="162">
        <v>15</v>
      </c>
      <c r="E42" s="110"/>
      <c r="F42" s="121" t="str">
        <f t="shared" si="2"/>
        <v/>
      </c>
      <c r="G42" s="14">
        <f>COUNT(M26:M42)</f>
        <v>0</v>
      </c>
      <c r="H42" s="68">
        <v>217</v>
      </c>
      <c r="I42" s="276" t="s">
        <v>366</v>
      </c>
      <c r="J42" s="277"/>
      <c r="K42" s="84">
        <v>25</v>
      </c>
      <c r="L42" s="110"/>
      <c r="M42" s="107" t="str">
        <f t="shared" si="6"/>
        <v/>
      </c>
      <c r="N42" s="73"/>
      <c r="O42" s="7">
        <v>377</v>
      </c>
      <c r="P42" s="82" t="s">
        <v>179</v>
      </c>
      <c r="Q42" s="172">
        <v>250</v>
      </c>
      <c r="R42" s="109"/>
      <c r="S42" s="107" t="str">
        <f t="shared" si="5"/>
        <v/>
      </c>
      <c r="T42" s="5" t="s">
        <v>256</v>
      </c>
      <c r="U42" s="81">
        <v>756</v>
      </c>
      <c r="V42" s="179" t="s">
        <v>180</v>
      </c>
      <c r="W42" s="180"/>
      <c r="X42" s="180"/>
      <c r="Y42" s="181"/>
      <c r="Z42" s="158">
        <v>745</v>
      </c>
      <c r="AA42" s="109"/>
      <c r="AB42" s="107" t="str">
        <f t="shared" si="8"/>
        <v/>
      </c>
      <c r="AC42" s="5"/>
      <c r="AD42" s="7">
        <v>568</v>
      </c>
      <c r="AE42" s="179" t="s">
        <v>176</v>
      </c>
      <c r="AF42" s="180"/>
      <c r="AG42" s="180"/>
      <c r="AH42" s="181"/>
      <c r="AI42" s="158">
        <v>0</v>
      </c>
      <c r="AJ42" s="109"/>
      <c r="AK42" s="107" t="str">
        <f t="shared" si="7"/>
        <v/>
      </c>
    </row>
    <row r="43" spans="1:37" s="29" customFormat="1" ht="12" customHeight="1" thickBot="1" x14ac:dyDescent="0.25">
      <c r="A43" s="16" t="s">
        <v>306</v>
      </c>
      <c r="B43" s="23"/>
      <c r="C43" s="28" t="s">
        <v>272</v>
      </c>
      <c r="D43" s="71">
        <f>SUM(D19:D42)</f>
        <v>5215</v>
      </c>
      <c r="E43" s="123"/>
      <c r="F43" s="124">
        <f>SUM(F19:F42)</f>
        <v>0</v>
      </c>
      <c r="G43" s="32" t="s">
        <v>291</v>
      </c>
      <c r="H43" s="27"/>
      <c r="I43" s="75"/>
      <c r="J43" s="76" t="s">
        <v>272</v>
      </c>
      <c r="K43" s="62">
        <f>SUM(K26:K42)</f>
        <v>1715</v>
      </c>
      <c r="L43" s="125"/>
      <c r="M43" s="126">
        <f>SUM(M26:M42)</f>
        <v>0</v>
      </c>
      <c r="N43" s="73"/>
      <c r="O43" s="7">
        <v>378</v>
      </c>
      <c r="P43" s="81" t="s">
        <v>274</v>
      </c>
      <c r="Q43" s="63">
        <v>240</v>
      </c>
      <c r="R43" s="109"/>
      <c r="S43" s="107" t="str">
        <f t="shared" si="5"/>
        <v/>
      </c>
      <c r="T43" s="5" t="s">
        <v>257</v>
      </c>
      <c r="U43" s="81">
        <v>757</v>
      </c>
      <c r="V43" s="179" t="s">
        <v>183</v>
      </c>
      <c r="W43" s="180"/>
      <c r="X43" s="180"/>
      <c r="Y43" s="181"/>
      <c r="Z43" s="158">
        <v>620</v>
      </c>
      <c r="AA43" s="109"/>
      <c r="AB43" s="107" t="str">
        <f t="shared" si="8"/>
        <v/>
      </c>
      <c r="AC43" s="5"/>
      <c r="AD43" s="13">
        <v>569</v>
      </c>
      <c r="AE43" s="179" t="s">
        <v>181</v>
      </c>
      <c r="AF43" s="180"/>
      <c r="AG43" s="180"/>
      <c r="AH43" s="181"/>
      <c r="AI43" s="159">
        <v>0</v>
      </c>
      <c r="AJ43" s="109"/>
      <c r="AK43" s="107" t="str">
        <f t="shared" si="7"/>
        <v/>
      </c>
    </row>
    <row r="44" spans="1:37" s="29" customFormat="1" ht="12" customHeight="1" x14ac:dyDescent="0.2">
      <c r="A44" s="20"/>
      <c r="B44" s="6">
        <v>101</v>
      </c>
      <c r="C44" s="6" t="s">
        <v>243</v>
      </c>
      <c r="D44" s="161">
        <v>245</v>
      </c>
      <c r="E44" s="105"/>
      <c r="F44" s="106" t="str">
        <f t="shared" si="2"/>
        <v/>
      </c>
      <c r="G44" s="5"/>
      <c r="H44" s="77">
        <v>253</v>
      </c>
      <c r="I44" s="193" t="s">
        <v>174</v>
      </c>
      <c r="J44" s="194"/>
      <c r="K44" s="157">
        <v>250</v>
      </c>
      <c r="L44" s="105"/>
      <c r="M44" s="107" t="str">
        <f t="shared" ref="M44:M73" si="9">IF(L44=1,+K44,"")</f>
        <v/>
      </c>
      <c r="N44" s="73"/>
      <c r="O44" s="7">
        <v>379</v>
      </c>
      <c r="P44" s="81" t="s">
        <v>331</v>
      </c>
      <c r="Q44" s="63">
        <v>0</v>
      </c>
      <c r="R44" s="109"/>
      <c r="S44" s="107" t="str">
        <f t="shared" si="5"/>
        <v/>
      </c>
      <c r="T44" s="5" t="s">
        <v>258</v>
      </c>
      <c r="U44" s="81">
        <v>758</v>
      </c>
      <c r="V44" s="179" t="s">
        <v>186</v>
      </c>
      <c r="W44" s="180"/>
      <c r="X44" s="180"/>
      <c r="Y44" s="181"/>
      <c r="Z44" s="158">
        <v>85</v>
      </c>
      <c r="AA44" s="109"/>
      <c r="AB44" s="107" t="str">
        <f t="shared" si="8"/>
        <v/>
      </c>
      <c r="AC44" s="17"/>
      <c r="AD44" s="13">
        <v>570</v>
      </c>
      <c r="AE44" s="179" t="s">
        <v>184</v>
      </c>
      <c r="AF44" s="180"/>
      <c r="AG44" s="180"/>
      <c r="AH44" s="181"/>
      <c r="AI44" s="159">
        <v>230</v>
      </c>
      <c r="AJ44" s="109"/>
      <c r="AK44" s="107" t="str">
        <f t="shared" si="7"/>
        <v/>
      </c>
    </row>
    <row r="45" spans="1:37" s="29" customFormat="1" ht="12" customHeight="1" x14ac:dyDescent="0.2">
      <c r="A45" s="5"/>
      <c r="B45" s="7">
        <v>102</v>
      </c>
      <c r="C45" s="7" t="s">
        <v>191</v>
      </c>
      <c r="D45" s="158">
        <v>100</v>
      </c>
      <c r="E45" s="109"/>
      <c r="F45" s="107" t="str">
        <f t="shared" si="2"/>
        <v/>
      </c>
      <c r="G45" s="5"/>
      <c r="H45" s="7">
        <v>254</v>
      </c>
      <c r="I45" s="195" t="s">
        <v>178</v>
      </c>
      <c r="J45" s="196"/>
      <c r="K45" s="158">
        <v>240</v>
      </c>
      <c r="L45" s="109"/>
      <c r="M45" s="178"/>
      <c r="N45" s="73"/>
      <c r="O45" s="7">
        <v>380</v>
      </c>
      <c r="P45" s="81" t="s">
        <v>332</v>
      </c>
      <c r="Q45" s="63">
        <v>0</v>
      </c>
      <c r="R45" s="109"/>
      <c r="S45" s="107" t="str">
        <f t="shared" si="5"/>
        <v/>
      </c>
      <c r="T45" s="5"/>
      <c r="U45" s="81">
        <v>759</v>
      </c>
      <c r="V45" s="179" t="s">
        <v>254</v>
      </c>
      <c r="W45" s="180"/>
      <c r="X45" s="180"/>
      <c r="Y45" s="181"/>
      <c r="Z45" s="64">
        <v>120</v>
      </c>
      <c r="AA45" s="109"/>
      <c r="AB45" s="107" t="str">
        <f t="shared" si="8"/>
        <v/>
      </c>
      <c r="AC45" s="21"/>
      <c r="AD45" s="13">
        <v>571</v>
      </c>
      <c r="AE45" s="179" t="s">
        <v>247</v>
      </c>
      <c r="AF45" s="180"/>
      <c r="AG45" s="180"/>
      <c r="AH45" s="181"/>
      <c r="AI45" s="159">
        <v>195</v>
      </c>
      <c r="AJ45" s="109"/>
      <c r="AK45" s="107" t="str">
        <f t="shared" si="7"/>
        <v/>
      </c>
    </row>
    <row r="46" spans="1:37" s="29" customFormat="1" ht="12" customHeight="1" thickBot="1" x14ac:dyDescent="0.25">
      <c r="A46" s="5" t="s">
        <v>14</v>
      </c>
      <c r="B46" s="7">
        <v>103</v>
      </c>
      <c r="C46" s="7" t="s">
        <v>196</v>
      </c>
      <c r="D46" s="158">
        <v>290</v>
      </c>
      <c r="E46" s="109"/>
      <c r="F46" s="107" t="str">
        <f t="shared" si="2"/>
        <v/>
      </c>
      <c r="G46" s="5"/>
      <c r="H46" s="7">
        <v>255</v>
      </c>
      <c r="I46" s="195" t="s">
        <v>418</v>
      </c>
      <c r="J46" s="196"/>
      <c r="K46" s="158">
        <v>600</v>
      </c>
      <c r="L46" s="109"/>
      <c r="M46" s="107" t="str">
        <f t="shared" si="9"/>
        <v/>
      </c>
      <c r="N46" s="73"/>
      <c r="O46" s="7">
        <v>381</v>
      </c>
      <c r="P46" s="81" t="s">
        <v>340</v>
      </c>
      <c r="Q46" s="63">
        <v>50</v>
      </c>
      <c r="R46" s="109"/>
      <c r="S46" s="107" t="str">
        <f t="shared" si="5"/>
        <v/>
      </c>
      <c r="T46" s="21"/>
      <c r="U46" s="85">
        <v>760</v>
      </c>
      <c r="V46" s="179" t="s">
        <v>264</v>
      </c>
      <c r="W46" s="180"/>
      <c r="X46" s="180"/>
      <c r="Y46" s="181"/>
      <c r="Z46" s="163">
        <v>120</v>
      </c>
      <c r="AA46" s="109"/>
      <c r="AB46" s="107" t="str">
        <f t="shared" si="8"/>
        <v/>
      </c>
      <c r="AC46" s="21">
        <f>COUNT(AK27:AK46)</f>
        <v>0</v>
      </c>
      <c r="AD46" s="82">
        <v>572</v>
      </c>
      <c r="AE46" s="182" t="s">
        <v>263</v>
      </c>
      <c r="AF46" s="183"/>
      <c r="AG46" s="183"/>
      <c r="AH46" s="184"/>
      <c r="AI46" s="63">
        <v>180</v>
      </c>
      <c r="AJ46" s="110"/>
      <c r="AK46" s="121" t="str">
        <f t="shared" si="7"/>
        <v/>
      </c>
    </row>
    <row r="47" spans="1:37" s="29" customFormat="1" ht="12" customHeight="1" thickBot="1" x14ac:dyDescent="0.25">
      <c r="A47" s="5" t="s">
        <v>19</v>
      </c>
      <c r="B47" s="7">
        <v>104</v>
      </c>
      <c r="C47" s="7" t="s">
        <v>200</v>
      </c>
      <c r="D47" s="158">
        <v>190</v>
      </c>
      <c r="E47" s="109"/>
      <c r="F47" s="107" t="str">
        <f t="shared" si="2"/>
        <v/>
      </c>
      <c r="G47" s="5" t="s">
        <v>187</v>
      </c>
      <c r="H47" s="7">
        <v>256</v>
      </c>
      <c r="I47" s="195" t="s">
        <v>293</v>
      </c>
      <c r="J47" s="196"/>
      <c r="K47" s="158">
        <v>100</v>
      </c>
      <c r="L47" s="109"/>
      <c r="M47" s="107" t="str">
        <f t="shared" si="9"/>
        <v/>
      </c>
      <c r="N47" s="73"/>
      <c r="O47" s="7">
        <v>382</v>
      </c>
      <c r="P47" s="81" t="s">
        <v>359</v>
      </c>
      <c r="Q47" s="64">
        <v>15</v>
      </c>
      <c r="R47" s="109"/>
      <c r="S47" s="107" t="str">
        <f t="shared" si="5"/>
        <v/>
      </c>
      <c r="T47" s="21"/>
      <c r="U47" s="81">
        <v>761</v>
      </c>
      <c r="V47" s="179" t="s">
        <v>265</v>
      </c>
      <c r="W47" s="180"/>
      <c r="X47" s="180"/>
      <c r="Y47" s="181"/>
      <c r="Z47" s="158">
        <v>40</v>
      </c>
      <c r="AA47" s="109"/>
      <c r="AB47" s="107" t="str">
        <f t="shared" si="8"/>
        <v/>
      </c>
      <c r="AC47" s="5" t="s">
        <v>295</v>
      </c>
      <c r="AD47" s="22"/>
      <c r="AE47" s="188" t="s">
        <v>272</v>
      </c>
      <c r="AF47" s="188"/>
      <c r="AG47" s="188"/>
      <c r="AH47" s="189"/>
      <c r="AI47" s="62">
        <f>SUM(AI27:AI46)</f>
        <v>2885</v>
      </c>
      <c r="AJ47" s="115"/>
      <c r="AK47" s="117">
        <f>SUM(AK27:AK46)</f>
        <v>0</v>
      </c>
    </row>
    <row r="48" spans="1:37" s="29" customFormat="1" ht="12" customHeight="1" thickBot="1" x14ac:dyDescent="0.25">
      <c r="A48" s="5" t="s">
        <v>159</v>
      </c>
      <c r="B48" s="7">
        <v>105</v>
      </c>
      <c r="C48" s="7" t="s">
        <v>361</v>
      </c>
      <c r="D48" s="158">
        <v>470</v>
      </c>
      <c r="E48" s="109"/>
      <c r="F48" s="107" t="str">
        <f t="shared" si="2"/>
        <v/>
      </c>
      <c r="G48" s="5" t="s">
        <v>21</v>
      </c>
      <c r="H48" s="7">
        <v>257</v>
      </c>
      <c r="I48" s="195" t="s">
        <v>188</v>
      </c>
      <c r="J48" s="196"/>
      <c r="K48" s="158">
        <v>180</v>
      </c>
      <c r="L48" s="109"/>
      <c r="M48" s="107" t="str">
        <f t="shared" si="9"/>
        <v/>
      </c>
      <c r="N48" s="14">
        <f>COUNT(S16:S48)</f>
        <v>0</v>
      </c>
      <c r="O48" s="21">
        <v>383</v>
      </c>
      <c r="P48" s="17" t="s">
        <v>356</v>
      </c>
      <c r="Q48" s="23">
        <v>70</v>
      </c>
      <c r="R48" s="110"/>
      <c r="S48" s="121" t="str">
        <f t="shared" si="5"/>
        <v/>
      </c>
      <c r="T48" s="21"/>
      <c r="U48" s="85">
        <v>762</v>
      </c>
      <c r="V48" s="179" t="s">
        <v>271</v>
      </c>
      <c r="W48" s="180"/>
      <c r="X48" s="180"/>
      <c r="Y48" s="181"/>
      <c r="Z48" s="163">
        <v>425</v>
      </c>
      <c r="AA48" s="109"/>
      <c r="AB48" s="107" t="str">
        <f t="shared" si="8"/>
        <v/>
      </c>
      <c r="AC48" s="20"/>
      <c r="AD48" s="21">
        <v>601</v>
      </c>
      <c r="AE48" s="185" t="s">
        <v>189</v>
      </c>
      <c r="AF48" s="186"/>
      <c r="AG48" s="186"/>
      <c r="AH48" s="187"/>
      <c r="AI48" s="163">
        <v>295</v>
      </c>
      <c r="AJ48" s="105"/>
      <c r="AK48" s="107" t="str">
        <f t="shared" ref="AK48:AK71" si="10">IF(AJ48=1,+AI48,"")</f>
        <v/>
      </c>
    </row>
    <row r="49" spans="1:37" s="29" customFormat="1" ht="12" customHeight="1" thickBot="1" x14ac:dyDescent="0.25">
      <c r="A49" s="21"/>
      <c r="B49" s="7">
        <v>106</v>
      </c>
      <c r="C49" s="7" t="s">
        <v>372</v>
      </c>
      <c r="D49" s="158">
        <v>190</v>
      </c>
      <c r="E49" s="109"/>
      <c r="F49" s="107" t="str">
        <f t="shared" si="2"/>
        <v/>
      </c>
      <c r="G49" s="5" t="s">
        <v>192</v>
      </c>
      <c r="H49" s="7">
        <v>258</v>
      </c>
      <c r="I49" s="195" t="s">
        <v>307</v>
      </c>
      <c r="J49" s="196"/>
      <c r="K49" s="158">
        <v>45</v>
      </c>
      <c r="L49" s="109"/>
      <c r="M49" s="107" t="str">
        <f t="shared" si="9"/>
        <v/>
      </c>
      <c r="N49" s="16" t="s">
        <v>292</v>
      </c>
      <c r="O49" s="22"/>
      <c r="P49" s="31" t="s">
        <v>272</v>
      </c>
      <c r="Q49" s="71">
        <f>SUM(Q16:Q48)</f>
        <v>6485</v>
      </c>
      <c r="R49" s="127"/>
      <c r="S49" s="124">
        <f>SUM(S16:S48)</f>
        <v>0</v>
      </c>
      <c r="T49" s="21"/>
      <c r="U49" s="64">
        <v>763</v>
      </c>
      <c r="V49" s="179" t="s">
        <v>287</v>
      </c>
      <c r="W49" s="180"/>
      <c r="X49" s="180"/>
      <c r="Y49" s="181"/>
      <c r="Z49" s="64">
        <v>550</v>
      </c>
      <c r="AA49" s="109"/>
      <c r="AB49" s="107" t="str">
        <f t="shared" si="8"/>
        <v/>
      </c>
      <c r="AC49" s="5"/>
      <c r="AD49" s="7">
        <v>602</v>
      </c>
      <c r="AE49" s="179" t="s">
        <v>190</v>
      </c>
      <c r="AF49" s="180"/>
      <c r="AG49" s="180"/>
      <c r="AH49" s="181"/>
      <c r="AI49" s="158">
        <v>535</v>
      </c>
      <c r="AJ49" s="109"/>
      <c r="AK49" s="107" t="str">
        <f t="shared" si="10"/>
        <v/>
      </c>
    </row>
    <row r="50" spans="1:37" s="29" customFormat="1" ht="12" customHeight="1" x14ac:dyDescent="0.2">
      <c r="A50" s="5"/>
      <c r="B50" s="7">
        <v>107</v>
      </c>
      <c r="C50" s="7" t="s">
        <v>373</v>
      </c>
      <c r="D50" s="158">
        <v>250</v>
      </c>
      <c r="E50" s="109"/>
      <c r="F50" s="107" t="str">
        <f t="shared" si="2"/>
        <v/>
      </c>
      <c r="G50" s="5"/>
      <c r="H50" s="7">
        <v>259</v>
      </c>
      <c r="I50" s="195" t="s">
        <v>193</v>
      </c>
      <c r="J50" s="196"/>
      <c r="K50" s="158">
        <v>85</v>
      </c>
      <c r="L50" s="109"/>
      <c r="M50" s="107" t="str">
        <f t="shared" si="9"/>
        <v/>
      </c>
      <c r="N50" s="20"/>
      <c r="O50" s="77">
        <v>401</v>
      </c>
      <c r="P50" s="77" t="s">
        <v>294</v>
      </c>
      <c r="Q50" s="173">
        <v>70</v>
      </c>
      <c r="R50" s="105"/>
      <c r="S50" s="106" t="str">
        <f t="shared" ref="S50:S63" si="11">IF(R50=1,+Q50,"")</f>
        <v/>
      </c>
      <c r="T50" s="21"/>
      <c r="U50" s="7">
        <v>764</v>
      </c>
      <c r="V50" s="179" t="s">
        <v>288</v>
      </c>
      <c r="W50" s="180"/>
      <c r="X50" s="180"/>
      <c r="Y50" s="181"/>
      <c r="Z50" s="64">
        <v>185</v>
      </c>
      <c r="AA50" s="109"/>
      <c r="AB50" s="107" t="str">
        <f t="shared" si="8"/>
        <v/>
      </c>
      <c r="AC50" s="5"/>
      <c r="AD50" s="7">
        <v>603</v>
      </c>
      <c r="AE50" s="179" t="s">
        <v>195</v>
      </c>
      <c r="AF50" s="180"/>
      <c r="AG50" s="180"/>
      <c r="AH50" s="181"/>
      <c r="AI50" s="158">
        <v>265</v>
      </c>
      <c r="AJ50" s="109"/>
      <c r="AK50" s="107" t="str">
        <f t="shared" si="10"/>
        <v/>
      </c>
    </row>
    <row r="51" spans="1:37" s="29" customFormat="1" ht="12" customHeight="1" x14ac:dyDescent="0.2">
      <c r="A51" s="5" t="s">
        <v>29</v>
      </c>
      <c r="B51" s="7">
        <v>108</v>
      </c>
      <c r="C51" s="7" t="s">
        <v>203</v>
      </c>
      <c r="D51" s="64">
        <v>30</v>
      </c>
      <c r="E51" s="109"/>
      <c r="F51" s="107" t="str">
        <f t="shared" si="2"/>
        <v/>
      </c>
      <c r="G51" s="5" t="s">
        <v>29</v>
      </c>
      <c r="H51" s="7">
        <v>260</v>
      </c>
      <c r="I51" s="195" t="s">
        <v>197</v>
      </c>
      <c r="J51" s="196"/>
      <c r="K51" s="158">
        <v>95</v>
      </c>
      <c r="L51" s="109"/>
      <c r="M51" s="107" t="str">
        <f t="shared" si="9"/>
        <v/>
      </c>
      <c r="N51" s="5"/>
      <c r="O51" s="7">
        <v>402</v>
      </c>
      <c r="P51" s="7" t="s">
        <v>329</v>
      </c>
      <c r="Q51" s="171">
        <v>155</v>
      </c>
      <c r="R51" s="109"/>
      <c r="S51" s="107" t="str">
        <f t="shared" si="11"/>
        <v/>
      </c>
      <c r="T51" s="21"/>
      <c r="U51" s="7">
        <v>765</v>
      </c>
      <c r="V51" s="179" t="s">
        <v>349</v>
      </c>
      <c r="W51" s="180"/>
      <c r="X51" s="180"/>
      <c r="Y51" s="181"/>
      <c r="Z51" s="64">
        <v>0</v>
      </c>
      <c r="AA51" s="109"/>
      <c r="AB51" s="107" t="str">
        <f t="shared" si="8"/>
        <v/>
      </c>
      <c r="AC51" s="5"/>
      <c r="AD51" s="7">
        <v>604</v>
      </c>
      <c r="AE51" s="179" t="s">
        <v>199</v>
      </c>
      <c r="AF51" s="180"/>
      <c r="AG51" s="180"/>
      <c r="AH51" s="181"/>
      <c r="AI51" s="158">
        <v>140</v>
      </c>
      <c r="AJ51" s="109"/>
      <c r="AK51" s="107" t="str">
        <f t="shared" si="10"/>
        <v/>
      </c>
    </row>
    <row r="52" spans="1:37" s="29" customFormat="1" ht="12" customHeight="1" x14ac:dyDescent="0.2">
      <c r="A52" s="5"/>
      <c r="B52" s="7">
        <v>109</v>
      </c>
      <c r="C52" s="7" t="s">
        <v>206</v>
      </c>
      <c r="D52" s="158">
        <v>150</v>
      </c>
      <c r="E52" s="109"/>
      <c r="F52" s="107" t="str">
        <f t="shared" si="2"/>
        <v/>
      </c>
      <c r="G52" s="5"/>
      <c r="H52" s="7">
        <v>261</v>
      </c>
      <c r="I52" s="195" t="s">
        <v>296</v>
      </c>
      <c r="J52" s="196"/>
      <c r="K52" s="158">
        <v>195</v>
      </c>
      <c r="L52" s="109"/>
      <c r="M52" s="107" t="str">
        <f t="shared" si="9"/>
        <v/>
      </c>
      <c r="N52" s="5"/>
      <c r="O52" s="7">
        <v>403</v>
      </c>
      <c r="P52" s="7" t="s">
        <v>194</v>
      </c>
      <c r="Q52" s="171">
        <v>40</v>
      </c>
      <c r="R52" s="109"/>
      <c r="S52" s="107" t="str">
        <f t="shared" si="11"/>
        <v/>
      </c>
      <c r="U52" s="7">
        <v>766</v>
      </c>
      <c r="V52" s="179" t="s">
        <v>350</v>
      </c>
      <c r="W52" s="180"/>
      <c r="X52" s="180"/>
      <c r="Y52" s="181"/>
      <c r="Z52" s="64">
        <v>50</v>
      </c>
      <c r="AA52" s="109"/>
      <c r="AB52" s="178"/>
      <c r="AC52" s="5" t="s">
        <v>128</v>
      </c>
      <c r="AD52" s="21">
        <v>605</v>
      </c>
      <c r="AE52" s="179" t="s">
        <v>202</v>
      </c>
      <c r="AF52" s="180"/>
      <c r="AG52" s="180"/>
      <c r="AH52" s="181"/>
      <c r="AI52" s="163">
        <v>220</v>
      </c>
      <c r="AJ52" s="109"/>
      <c r="AK52" s="107" t="str">
        <f t="shared" si="10"/>
        <v/>
      </c>
    </row>
    <row r="53" spans="1:37" s="29" customFormat="1" ht="12" customHeight="1" thickBot="1" x14ac:dyDescent="0.25">
      <c r="A53" s="21"/>
      <c r="B53" s="7">
        <v>110</v>
      </c>
      <c r="C53" s="7" t="s">
        <v>360</v>
      </c>
      <c r="D53" s="158">
        <v>175</v>
      </c>
      <c r="E53" s="109"/>
      <c r="F53" s="107" t="str">
        <f t="shared" si="2"/>
        <v/>
      </c>
      <c r="G53" s="5" t="s">
        <v>207</v>
      </c>
      <c r="H53" s="7">
        <v>262</v>
      </c>
      <c r="I53" s="195" t="s">
        <v>204</v>
      </c>
      <c r="J53" s="196"/>
      <c r="K53" s="158">
        <v>165</v>
      </c>
      <c r="L53" s="109"/>
      <c r="M53" s="107" t="str">
        <f t="shared" si="9"/>
        <v/>
      </c>
      <c r="N53" s="5"/>
      <c r="O53" s="7">
        <v>404</v>
      </c>
      <c r="P53" s="7" t="s">
        <v>198</v>
      </c>
      <c r="Q53" s="171">
        <v>85</v>
      </c>
      <c r="R53" s="109"/>
      <c r="S53" s="107" t="str">
        <f t="shared" si="11"/>
        <v/>
      </c>
      <c r="T53" s="21">
        <f>COUNT(AB40:AB53)</f>
        <v>0</v>
      </c>
      <c r="U53" s="26">
        <v>767</v>
      </c>
      <c r="V53" s="182" t="s">
        <v>362</v>
      </c>
      <c r="W53" s="183"/>
      <c r="X53" s="183"/>
      <c r="Y53" s="184"/>
      <c r="Z53" s="26">
        <v>50</v>
      </c>
      <c r="AA53" s="110"/>
      <c r="AB53" s="121" t="str">
        <f t="shared" si="8"/>
        <v/>
      </c>
      <c r="AC53" s="5" t="s">
        <v>133</v>
      </c>
      <c r="AD53" s="7">
        <v>606</v>
      </c>
      <c r="AE53" s="179" t="s">
        <v>345</v>
      </c>
      <c r="AF53" s="180"/>
      <c r="AG53" s="180"/>
      <c r="AH53" s="181"/>
      <c r="AI53" s="158">
        <v>140</v>
      </c>
      <c r="AJ53" s="109"/>
      <c r="AK53" s="107" t="str">
        <f t="shared" si="10"/>
        <v/>
      </c>
    </row>
    <row r="54" spans="1:37" s="29" customFormat="1" ht="12" customHeight="1" thickBot="1" x14ac:dyDescent="0.25">
      <c r="A54" s="5" t="s">
        <v>220</v>
      </c>
      <c r="B54" s="7">
        <v>113</v>
      </c>
      <c r="C54" s="7" t="s">
        <v>210</v>
      </c>
      <c r="D54" s="158">
        <v>135</v>
      </c>
      <c r="E54" s="109"/>
      <c r="F54" s="107" t="str">
        <f t="shared" si="2"/>
        <v/>
      </c>
      <c r="G54" s="5" t="s">
        <v>211</v>
      </c>
      <c r="H54" s="7">
        <v>263</v>
      </c>
      <c r="I54" s="195" t="s">
        <v>208</v>
      </c>
      <c r="J54" s="196"/>
      <c r="K54" s="158">
        <v>105</v>
      </c>
      <c r="L54" s="109"/>
      <c r="M54" s="107" t="str">
        <f t="shared" si="9"/>
        <v/>
      </c>
      <c r="N54" s="17"/>
      <c r="O54" s="7">
        <v>405</v>
      </c>
      <c r="P54" s="7" t="s">
        <v>201</v>
      </c>
      <c r="Q54" s="171">
        <v>85</v>
      </c>
      <c r="R54" s="109"/>
      <c r="S54" s="107" t="str">
        <f t="shared" si="11"/>
        <v/>
      </c>
      <c r="T54" s="16" t="s">
        <v>351</v>
      </c>
      <c r="U54" s="101"/>
      <c r="V54" s="322" t="s">
        <v>272</v>
      </c>
      <c r="W54" s="188"/>
      <c r="X54" s="188"/>
      <c r="Y54" s="189"/>
      <c r="Z54" s="62">
        <f>SUM(Z40:Z53)</f>
        <v>3065</v>
      </c>
      <c r="AA54" s="127"/>
      <c r="AB54" s="124">
        <f>SUM(AB40:AB53)</f>
        <v>0</v>
      </c>
      <c r="AC54" s="15" t="s">
        <v>342</v>
      </c>
      <c r="AD54" s="7">
        <v>607</v>
      </c>
      <c r="AE54" s="179" t="s">
        <v>346</v>
      </c>
      <c r="AF54" s="180"/>
      <c r="AG54" s="180"/>
      <c r="AH54" s="181"/>
      <c r="AI54" s="158">
        <v>110</v>
      </c>
      <c r="AJ54" s="109"/>
      <c r="AK54" s="107" t="str">
        <f t="shared" si="10"/>
        <v/>
      </c>
    </row>
    <row r="55" spans="1:37" s="29" customFormat="1" ht="12" customHeight="1" x14ac:dyDescent="0.2">
      <c r="A55" s="5" t="s">
        <v>224</v>
      </c>
      <c r="B55" s="7">
        <v>115</v>
      </c>
      <c r="C55" s="7" t="s">
        <v>214</v>
      </c>
      <c r="D55" s="158">
        <v>45</v>
      </c>
      <c r="E55" s="109"/>
      <c r="F55" s="107" t="str">
        <f t="shared" si="2"/>
        <v/>
      </c>
      <c r="G55" s="5" t="s">
        <v>215</v>
      </c>
      <c r="H55" s="7">
        <v>264</v>
      </c>
      <c r="I55" s="195" t="s">
        <v>212</v>
      </c>
      <c r="J55" s="196"/>
      <c r="K55" s="158">
        <v>100</v>
      </c>
      <c r="L55" s="109"/>
      <c r="M55" s="107" t="str">
        <f t="shared" si="9"/>
        <v/>
      </c>
      <c r="N55" s="5" t="s">
        <v>115</v>
      </c>
      <c r="O55" s="7">
        <v>406</v>
      </c>
      <c r="P55" s="7" t="s">
        <v>205</v>
      </c>
      <c r="Q55" s="171">
        <v>350</v>
      </c>
      <c r="R55" s="109"/>
      <c r="S55" s="107" t="str">
        <f t="shared" si="11"/>
        <v/>
      </c>
      <c r="T55" s="24"/>
      <c r="U55" s="77">
        <v>851</v>
      </c>
      <c r="V55" s="185" t="s">
        <v>367</v>
      </c>
      <c r="W55" s="186"/>
      <c r="X55" s="186"/>
      <c r="Y55" s="187"/>
      <c r="Z55" s="86">
        <v>225</v>
      </c>
      <c r="AA55" s="105"/>
      <c r="AB55" s="106" t="str">
        <f t="shared" ref="AB55:AB63" si="12">IF(AA55=1,+Z55,"")</f>
        <v/>
      </c>
      <c r="AC55" s="5"/>
      <c r="AD55" s="21">
        <v>608</v>
      </c>
      <c r="AE55" s="179" t="s">
        <v>268</v>
      </c>
      <c r="AF55" s="180"/>
      <c r="AG55" s="180"/>
      <c r="AH55" s="181"/>
      <c r="AI55" s="163">
        <v>50</v>
      </c>
      <c r="AJ55" s="109"/>
      <c r="AK55" s="178"/>
    </row>
    <row r="56" spans="1:37" s="29" customFormat="1" ht="12" customHeight="1" x14ac:dyDescent="0.2">
      <c r="A56" s="21">
        <f>COUNT(F44:F59)</f>
        <v>0</v>
      </c>
      <c r="B56" s="7">
        <v>116</v>
      </c>
      <c r="C56" s="7" t="s">
        <v>216</v>
      </c>
      <c r="D56" s="158">
        <v>50</v>
      </c>
      <c r="E56" s="109"/>
      <c r="F56" s="107" t="str">
        <f t="shared" si="2"/>
        <v/>
      </c>
      <c r="G56" s="5" t="s">
        <v>217</v>
      </c>
      <c r="H56" s="7">
        <v>265</v>
      </c>
      <c r="I56" s="195" t="s">
        <v>309</v>
      </c>
      <c r="J56" s="196"/>
      <c r="K56" s="158">
        <v>115</v>
      </c>
      <c r="L56" s="109"/>
      <c r="M56" s="107" t="str">
        <f t="shared" si="9"/>
        <v/>
      </c>
      <c r="N56" s="5"/>
      <c r="O56" s="7">
        <v>407</v>
      </c>
      <c r="P56" s="7" t="s">
        <v>209</v>
      </c>
      <c r="Q56" s="171">
        <v>10</v>
      </c>
      <c r="R56" s="109"/>
      <c r="S56" s="107" t="str">
        <f t="shared" si="11"/>
        <v/>
      </c>
      <c r="T56" s="21"/>
      <c r="U56" s="7">
        <v>852</v>
      </c>
      <c r="V56" s="179" t="s">
        <v>368</v>
      </c>
      <c r="W56" s="180"/>
      <c r="X56" s="180"/>
      <c r="Y56" s="181"/>
      <c r="Z56" s="64">
        <v>140</v>
      </c>
      <c r="AA56" s="109"/>
      <c r="AB56" s="107" t="str">
        <f t="shared" si="12"/>
        <v/>
      </c>
      <c r="AC56" s="5"/>
      <c r="AD56" s="7">
        <v>609</v>
      </c>
      <c r="AE56" s="179" t="s">
        <v>348</v>
      </c>
      <c r="AF56" s="180"/>
      <c r="AG56" s="180"/>
      <c r="AH56" s="181"/>
      <c r="AI56" s="158">
        <v>25</v>
      </c>
      <c r="AJ56" s="109"/>
      <c r="AK56" s="178"/>
    </row>
    <row r="57" spans="1:37" s="29" customFormat="1" ht="12" customHeight="1" x14ac:dyDescent="0.2">
      <c r="A57" s="5"/>
      <c r="B57" s="7">
        <v>117</v>
      </c>
      <c r="C57" s="7" t="s">
        <v>221</v>
      </c>
      <c r="D57" s="158">
        <v>60</v>
      </c>
      <c r="E57" s="109"/>
      <c r="F57" s="107" t="str">
        <f t="shared" si="2"/>
        <v/>
      </c>
      <c r="G57" s="5"/>
      <c r="H57" s="7">
        <v>266</v>
      </c>
      <c r="I57" s="195" t="s">
        <v>245</v>
      </c>
      <c r="J57" s="196"/>
      <c r="K57" s="158">
        <v>70</v>
      </c>
      <c r="L57" s="109"/>
      <c r="M57" s="107" t="str">
        <f t="shared" si="9"/>
        <v/>
      </c>
      <c r="N57" s="5" t="s">
        <v>121</v>
      </c>
      <c r="O57" s="7">
        <v>408</v>
      </c>
      <c r="P57" s="7" t="s">
        <v>213</v>
      </c>
      <c r="Q57" s="171">
        <v>0</v>
      </c>
      <c r="R57" s="109"/>
      <c r="S57" s="107" t="str">
        <f t="shared" si="11"/>
        <v/>
      </c>
      <c r="T57" s="21"/>
      <c r="U57" s="21">
        <v>853</v>
      </c>
      <c r="V57" s="179" t="s">
        <v>369</v>
      </c>
      <c r="W57" s="180"/>
      <c r="X57" s="180"/>
      <c r="Y57" s="181"/>
      <c r="Z57" s="26">
        <v>65</v>
      </c>
      <c r="AA57" s="109"/>
      <c r="AB57" s="107" t="str">
        <f t="shared" si="12"/>
        <v/>
      </c>
      <c r="AC57" s="17"/>
      <c r="AD57" s="21">
        <v>610</v>
      </c>
      <c r="AE57" s="179" t="s">
        <v>219</v>
      </c>
      <c r="AF57" s="180"/>
      <c r="AG57" s="180"/>
      <c r="AH57" s="181"/>
      <c r="AI57" s="163">
        <v>290</v>
      </c>
      <c r="AJ57" s="109"/>
      <c r="AK57" s="107" t="str">
        <f t="shared" si="10"/>
        <v/>
      </c>
    </row>
    <row r="58" spans="1:37" s="29" customFormat="1" ht="12" customHeight="1" x14ac:dyDescent="0.2">
      <c r="A58" s="87"/>
      <c r="B58" s="7">
        <v>118</v>
      </c>
      <c r="C58" s="74" t="s">
        <v>262</v>
      </c>
      <c r="D58" s="158">
        <v>30</v>
      </c>
      <c r="E58" s="109"/>
      <c r="F58" s="107" t="str">
        <f t="shared" si="2"/>
        <v/>
      </c>
      <c r="G58" s="5"/>
      <c r="H58" s="7">
        <v>267</v>
      </c>
      <c r="I58" s="195" t="s">
        <v>222</v>
      </c>
      <c r="J58" s="196"/>
      <c r="K58" s="158">
        <v>330</v>
      </c>
      <c r="L58" s="109"/>
      <c r="M58" s="107" t="str">
        <f t="shared" si="9"/>
        <v/>
      </c>
      <c r="N58" s="5"/>
      <c r="O58" s="7">
        <v>409</v>
      </c>
      <c r="P58" s="7" t="s">
        <v>308</v>
      </c>
      <c r="Q58" s="171">
        <v>75</v>
      </c>
      <c r="R58" s="109"/>
      <c r="S58" s="107" t="str">
        <f t="shared" si="11"/>
        <v/>
      </c>
      <c r="T58" s="5" t="s">
        <v>259</v>
      </c>
      <c r="U58" s="7">
        <v>854</v>
      </c>
      <c r="V58" s="179" t="s">
        <v>278</v>
      </c>
      <c r="W58" s="180"/>
      <c r="X58" s="180"/>
      <c r="Y58" s="181"/>
      <c r="Z58" s="158">
        <v>115</v>
      </c>
      <c r="AA58" s="109"/>
      <c r="AB58" s="107" t="str">
        <f t="shared" si="12"/>
        <v/>
      </c>
      <c r="AC58" s="5" t="s">
        <v>29</v>
      </c>
      <c r="AD58" s="7">
        <v>611</v>
      </c>
      <c r="AE58" s="179" t="s">
        <v>297</v>
      </c>
      <c r="AF58" s="180"/>
      <c r="AG58" s="180"/>
      <c r="AH58" s="181"/>
      <c r="AI58" s="158">
        <v>135</v>
      </c>
      <c r="AJ58" s="109"/>
      <c r="AK58" s="107" t="str">
        <f t="shared" si="10"/>
        <v/>
      </c>
    </row>
    <row r="59" spans="1:37" s="29" customFormat="1" ht="12" customHeight="1" thickBot="1" x14ac:dyDescent="0.25">
      <c r="A59" s="5"/>
      <c r="B59" s="13">
        <v>120</v>
      </c>
      <c r="C59" s="85" t="s">
        <v>244</v>
      </c>
      <c r="D59" s="159">
        <v>260</v>
      </c>
      <c r="E59" s="110"/>
      <c r="F59" s="121" t="str">
        <f t="shared" si="2"/>
        <v/>
      </c>
      <c r="G59" s="5"/>
      <c r="H59" s="7">
        <v>268</v>
      </c>
      <c r="I59" s="195" t="s">
        <v>298</v>
      </c>
      <c r="J59" s="196"/>
      <c r="K59" s="158">
        <v>235</v>
      </c>
      <c r="L59" s="109"/>
      <c r="M59" s="107" t="str">
        <f t="shared" si="9"/>
        <v/>
      </c>
      <c r="N59" s="5" t="s">
        <v>131</v>
      </c>
      <c r="O59" s="7">
        <v>410</v>
      </c>
      <c r="P59" s="7" t="s">
        <v>218</v>
      </c>
      <c r="Q59" s="171">
        <v>20</v>
      </c>
      <c r="R59" s="109"/>
      <c r="S59" s="107" t="str">
        <f t="shared" si="11"/>
        <v/>
      </c>
      <c r="T59" s="5" t="s">
        <v>261</v>
      </c>
      <c r="U59" s="13">
        <v>855</v>
      </c>
      <c r="V59" s="179" t="s">
        <v>231</v>
      </c>
      <c r="W59" s="180"/>
      <c r="X59" s="180"/>
      <c r="Y59" s="181"/>
      <c r="Z59" s="159">
        <v>20</v>
      </c>
      <c r="AA59" s="109"/>
      <c r="AB59" s="107" t="str">
        <f t="shared" si="12"/>
        <v/>
      </c>
      <c r="AC59" s="17"/>
      <c r="AD59" s="21">
        <v>612</v>
      </c>
      <c r="AE59" s="179" t="s">
        <v>226</v>
      </c>
      <c r="AF59" s="180"/>
      <c r="AG59" s="180"/>
      <c r="AH59" s="181"/>
      <c r="AI59" s="163">
        <v>110</v>
      </c>
      <c r="AJ59" s="109"/>
      <c r="AK59" s="107" t="str">
        <f t="shared" si="10"/>
        <v/>
      </c>
    </row>
    <row r="60" spans="1:37" s="29" customFormat="1" ht="12" customHeight="1" thickBot="1" x14ac:dyDescent="0.25">
      <c r="A60" s="5" t="s">
        <v>312</v>
      </c>
      <c r="B60" s="88"/>
      <c r="C60" s="89" t="s">
        <v>66</v>
      </c>
      <c r="D60" s="155">
        <f>SUM(D44:D59)</f>
        <v>2670</v>
      </c>
      <c r="E60" s="148"/>
      <c r="F60" s="155">
        <f>SUM(F44:F59)</f>
        <v>0</v>
      </c>
      <c r="G60" s="5"/>
      <c r="H60" s="7">
        <v>269</v>
      </c>
      <c r="I60" s="195" t="s">
        <v>227</v>
      </c>
      <c r="J60" s="196"/>
      <c r="K60" s="158">
        <v>490</v>
      </c>
      <c r="L60" s="109"/>
      <c r="M60" s="107" t="str">
        <f t="shared" si="9"/>
        <v/>
      </c>
      <c r="N60" s="5"/>
      <c r="O60" s="7">
        <v>411</v>
      </c>
      <c r="P60" s="7" t="s">
        <v>223</v>
      </c>
      <c r="Q60" s="171">
        <v>125</v>
      </c>
      <c r="R60" s="109"/>
      <c r="S60" s="107" t="str">
        <f t="shared" si="11"/>
        <v/>
      </c>
      <c r="T60" s="5" t="s">
        <v>260</v>
      </c>
      <c r="U60" s="13">
        <v>856</v>
      </c>
      <c r="V60" s="179" t="s">
        <v>248</v>
      </c>
      <c r="W60" s="180"/>
      <c r="X60" s="180"/>
      <c r="Y60" s="181"/>
      <c r="Z60" s="159">
        <v>115</v>
      </c>
      <c r="AA60" s="109"/>
      <c r="AB60" s="107" t="str">
        <f t="shared" si="12"/>
        <v/>
      </c>
      <c r="AC60" s="17"/>
      <c r="AD60" s="7">
        <v>614</v>
      </c>
      <c r="AE60" s="179" t="s">
        <v>330</v>
      </c>
      <c r="AF60" s="180"/>
      <c r="AG60" s="180"/>
      <c r="AH60" s="181"/>
      <c r="AI60" s="158">
        <v>230</v>
      </c>
      <c r="AJ60" s="109"/>
      <c r="AK60" s="107" t="str">
        <f t="shared" si="10"/>
        <v/>
      </c>
    </row>
    <row r="61" spans="1:37" s="29" customFormat="1" ht="12" customHeight="1" x14ac:dyDescent="0.2">
      <c r="A61" s="283" t="s">
        <v>409</v>
      </c>
      <c r="B61" s="284"/>
      <c r="C61" s="284"/>
      <c r="D61" s="284"/>
      <c r="E61" s="284"/>
      <c r="F61" s="285"/>
      <c r="G61" s="15"/>
      <c r="H61" s="7">
        <v>270</v>
      </c>
      <c r="I61" s="195" t="s">
        <v>310</v>
      </c>
      <c r="J61" s="196"/>
      <c r="K61" s="158">
        <v>660</v>
      </c>
      <c r="L61" s="109"/>
      <c r="M61" s="107" t="str">
        <f t="shared" si="9"/>
        <v/>
      </c>
      <c r="N61" s="5" t="s">
        <v>159</v>
      </c>
      <c r="O61" s="7">
        <v>412</v>
      </c>
      <c r="P61" s="7" t="s">
        <v>225</v>
      </c>
      <c r="Q61" s="171">
        <v>0</v>
      </c>
      <c r="R61" s="109"/>
      <c r="S61" s="107" t="str">
        <f t="shared" si="11"/>
        <v/>
      </c>
      <c r="U61" s="13">
        <v>857</v>
      </c>
      <c r="V61" s="179" t="s">
        <v>235</v>
      </c>
      <c r="W61" s="180"/>
      <c r="X61" s="180"/>
      <c r="Y61" s="181"/>
      <c r="Z61" s="159">
        <v>75</v>
      </c>
      <c r="AA61" s="109"/>
      <c r="AB61" s="107" t="str">
        <f t="shared" si="12"/>
        <v/>
      </c>
      <c r="AC61" s="21"/>
      <c r="AD61" s="21">
        <v>615</v>
      </c>
      <c r="AE61" s="179" t="s">
        <v>229</v>
      </c>
      <c r="AF61" s="180"/>
      <c r="AG61" s="180"/>
      <c r="AH61" s="181"/>
      <c r="AI61" s="163">
        <v>200</v>
      </c>
      <c r="AJ61" s="109"/>
      <c r="AK61" s="107" t="str">
        <f t="shared" si="10"/>
        <v/>
      </c>
    </row>
    <row r="62" spans="1:37" s="29" customFormat="1" ht="12" customHeight="1" x14ac:dyDescent="0.2">
      <c r="A62" s="286"/>
      <c r="B62" s="287"/>
      <c r="C62" s="287"/>
      <c r="D62" s="287"/>
      <c r="E62" s="287"/>
      <c r="F62" s="288"/>
      <c r="G62" s="15"/>
      <c r="H62" s="7">
        <v>271</v>
      </c>
      <c r="I62" s="195" t="s">
        <v>228</v>
      </c>
      <c r="J62" s="196"/>
      <c r="K62" s="158">
        <v>380</v>
      </c>
      <c r="L62" s="109"/>
      <c r="M62" s="107" t="str">
        <f t="shared" si="9"/>
        <v/>
      </c>
      <c r="O62" s="13">
        <v>413</v>
      </c>
      <c r="P62" s="13" t="s">
        <v>420</v>
      </c>
      <c r="Q62" s="172">
        <v>310</v>
      </c>
      <c r="R62" s="109"/>
      <c r="S62" s="107" t="str">
        <f t="shared" si="11"/>
        <v/>
      </c>
      <c r="T62" s="21"/>
      <c r="U62" s="13">
        <v>858</v>
      </c>
      <c r="V62" s="179" t="s">
        <v>249</v>
      </c>
      <c r="W62" s="180"/>
      <c r="X62" s="180"/>
      <c r="Y62" s="181"/>
      <c r="Z62" s="63">
        <v>0</v>
      </c>
      <c r="AA62" s="109"/>
      <c r="AB62" s="107" t="str">
        <f t="shared" si="12"/>
        <v/>
      </c>
      <c r="AC62" s="5" t="s">
        <v>152</v>
      </c>
      <c r="AD62" s="7">
        <v>616</v>
      </c>
      <c r="AE62" s="179" t="s">
        <v>333</v>
      </c>
      <c r="AF62" s="180"/>
      <c r="AG62" s="180"/>
      <c r="AH62" s="181"/>
      <c r="AI62" s="158">
        <v>230</v>
      </c>
      <c r="AJ62" s="109"/>
      <c r="AK62" s="107" t="str">
        <f t="shared" si="10"/>
        <v/>
      </c>
    </row>
    <row r="63" spans="1:37" s="29" customFormat="1" ht="12" customHeight="1" thickBot="1" x14ac:dyDescent="0.25">
      <c r="A63" s="90" t="s">
        <v>387</v>
      </c>
      <c r="B63" s="29" t="s">
        <v>389</v>
      </c>
      <c r="D63" s="91"/>
      <c r="E63" s="91"/>
      <c r="F63" s="92"/>
      <c r="G63" s="15"/>
      <c r="H63" s="7">
        <v>272</v>
      </c>
      <c r="I63" s="195" t="s">
        <v>230</v>
      </c>
      <c r="J63" s="196"/>
      <c r="K63" s="158">
        <v>320</v>
      </c>
      <c r="L63" s="109"/>
      <c r="M63" s="107" t="str">
        <f t="shared" si="9"/>
        <v/>
      </c>
      <c r="N63" s="5"/>
      <c r="O63" s="7">
        <v>414</v>
      </c>
      <c r="P63" s="74" t="s">
        <v>328</v>
      </c>
      <c r="Q63" s="171">
        <v>15</v>
      </c>
      <c r="R63" s="110"/>
      <c r="S63" s="107" t="str">
        <f t="shared" si="11"/>
        <v/>
      </c>
      <c r="T63" s="5">
        <f>COUNT(AB55:AB63)</f>
        <v>0</v>
      </c>
      <c r="U63" s="7">
        <v>859</v>
      </c>
      <c r="V63" s="182" t="s">
        <v>322</v>
      </c>
      <c r="W63" s="183"/>
      <c r="X63" s="183"/>
      <c r="Y63" s="184"/>
      <c r="Z63" s="64">
        <v>175</v>
      </c>
      <c r="AA63" s="110"/>
      <c r="AB63" s="107" t="str">
        <f t="shared" si="12"/>
        <v/>
      </c>
      <c r="AC63" s="5" t="s">
        <v>157</v>
      </c>
      <c r="AD63" s="21">
        <v>617</v>
      </c>
      <c r="AE63" s="179" t="s">
        <v>233</v>
      </c>
      <c r="AF63" s="180"/>
      <c r="AG63" s="180"/>
      <c r="AH63" s="181"/>
      <c r="AI63" s="163">
        <v>125</v>
      </c>
      <c r="AJ63" s="109"/>
      <c r="AK63" s="107" t="str">
        <f t="shared" si="10"/>
        <v/>
      </c>
    </row>
    <row r="64" spans="1:37" s="29" customFormat="1" ht="12" customHeight="1" thickBot="1" x14ac:dyDescent="0.25">
      <c r="A64" s="90"/>
      <c r="B64" s="93"/>
      <c r="C64" s="29" t="s">
        <v>394</v>
      </c>
      <c r="D64" s="91"/>
      <c r="E64" s="91"/>
      <c r="F64" s="92"/>
      <c r="G64" s="15"/>
      <c r="H64" s="7">
        <v>273</v>
      </c>
      <c r="I64" s="195" t="s">
        <v>232</v>
      </c>
      <c r="J64" s="196"/>
      <c r="K64" s="168">
        <v>525</v>
      </c>
      <c r="L64" s="109"/>
      <c r="M64" s="107" t="str">
        <f t="shared" si="9"/>
        <v/>
      </c>
      <c r="N64" s="14">
        <f>COUNT(S50:S63)</f>
        <v>0</v>
      </c>
      <c r="O64" s="30"/>
      <c r="P64" s="94"/>
      <c r="Q64" s="95"/>
      <c r="R64" s="129"/>
      <c r="S64" s="128"/>
      <c r="T64" s="16" t="s">
        <v>321</v>
      </c>
      <c r="U64" s="22"/>
      <c r="V64" s="188" t="s">
        <v>272</v>
      </c>
      <c r="W64" s="188"/>
      <c r="X64" s="188"/>
      <c r="Y64" s="189"/>
      <c r="Z64" s="147">
        <f>SUM(Z55:Z63)</f>
        <v>930</v>
      </c>
      <c r="AA64" s="130"/>
      <c r="AB64" s="130">
        <f>SUM(AB55:AB63)</f>
        <v>0</v>
      </c>
      <c r="AC64" s="5" t="s">
        <v>162</v>
      </c>
      <c r="AD64" s="7">
        <v>618</v>
      </c>
      <c r="AE64" s="179" t="s">
        <v>282</v>
      </c>
      <c r="AF64" s="180"/>
      <c r="AG64" s="180"/>
      <c r="AH64" s="181"/>
      <c r="AI64" s="158">
        <v>510</v>
      </c>
      <c r="AJ64" s="109"/>
      <c r="AK64" s="107" t="str">
        <f t="shared" si="10"/>
        <v/>
      </c>
    </row>
    <row r="65" spans="1:37" s="29" customFormat="1" ht="12" customHeight="1" x14ac:dyDescent="0.2">
      <c r="A65" s="90"/>
      <c r="B65" s="29" t="s">
        <v>390</v>
      </c>
      <c r="D65" s="91"/>
      <c r="E65" s="91"/>
      <c r="F65" s="92"/>
      <c r="G65" s="15"/>
      <c r="H65" s="7">
        <v>274</v>
      </c>
      <c r="I65" s="195" t="s">
        <v>234</v>
      </c>
      <c r="J65" s="196"/>
      <c r="K65" s="158">
        <v>240</v>
      </c>
      <c r="L65" s="109"/>
      <c r="M65" s="107" t="str">
        <f t="shared" si="9"/>
        <v/>
      </c>
      <c r="N65" s="16" t="s">
        <v>311</v>
      </c>
      <c r="O65" s="23"/>
      <c r="P65" s="28" t="s">
        <v>272</v>
      </c>
      <c r="Q65" s="143">
        <f>SUM(Q50:Q63)</f>
        <v>1340</v>
      </c>
      <c r="R65" s="112"/>
      <c r="S65" s="112">
        <f>SUM(S50:S63)</f>
        <v>0</v>
      </c>
      <c r="T65" s="23"/>
      <c r="U65" s="19"/>
      <c r="V65" s="25" t="s">
        <v>242</v>
      </c>
      <c r="W65" s="25"/>
      <c r="X65" s="25"/>
      <c r="Y65" s="25"/>
      <c r="Z65" s="143">
        <f>Z54+Z64</f>
        <v>3995</v>
      </c>
      <c r="AA65" s="131"/>
      <c r="AB65" s="131">
        <f>SUM(AB64+AB54)</f>
        <v>0</v>
      </c>
      <c r="AC65" s="5" t="s">
        <v>159</v>
      </c>
      <c r="AD65" s="21">
        <v>619</v>
      </c>
      <c r="AE65" s="179" t="s">
        <v>237</v>
      </c>
      <c r="AF65" s="180"/>
      <c r="AG65" s="180"/>
      <c r="AH65" s="181"/>
      <c r="AI65" s="26">
        <v>365</v>
      </c>
      <c r="AJ65" s="109"/>
      <c r="AK65" s="107" t="str">
        <f t="shared" si="10"/>
        <v/>
      </c>
    </row>
    <row r="66" spans="1:37" s="29" customFormat="1" ht="12" customHeight="1" x14ac:dyDescent="0.2">
      <c r="A66" s="67"/>
      <c r="B66" s="29" t="s">
        <v>395</v>
      </c>
      <c r="C66" s="91"/>
      <c r="D66" s="91"/>
      <c r="E66" s="91"/>
      <c r="F66" s="92"/>
      <c r="G66" s="15"/>
      <c r="H66" s="21">
        <v>275</v>
      </c>
      <c r="I66" s="195" t="s">
        <v>236</v>
      </c>
      <c r="J66" s="196"/>
      <c r="K66" s="163">
        <v>650</v>
      </c>
      <c r="L66" s="109"/>
      <c r="M66" s="108" t="str">
        <f t="shared" si="9"/>
        <v/>
      </c>
      <c r="N66" s="38" t="s">
        <v>352</v>
      </c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40"/>
      <c r="AC66" s="15"/>
      <c r="AD66" s="7">
        <v>620</v>
      </c>
      <c r="AE66" s="179" t="s">
        <v>269</v>
      </c>
      <c r="AF66" s="180"/>
      <c r="AG66" s="180"/>
      <c r="AH66" s="181"/>
      <c r="AI66" s="64">
        <v>80</v>
      </c>
      <c r="AJ66" s="109"/>
      <c r="AK66" s="107" t="str">
        <f t="shared" si="10"/>
        <v/>
      </c>
    </row>
    <row r="67" spans="1:37" s="29" customFormat="1" ht="12" customHeight="1" x14ac:dyDescent="0.2">
      <c r="A67" s="90" t="s">
        <v>388</v>
      </c>
      <c r="B67" s="29" t="s">
        <v>408</v>
      </c>
      <c r="C67" s="91"/>
      <c r="D67" s="91"/>
      <c r="E67" s="91"/>
      <c r="F67" s="92"/>
      <c r="G67" s="17"/>
      <c r="H67" s="13">
        <v>276</v>
      </c>
      <c r="I67" s="195" t="s">
        <v>238</v>
      </c>
      <c r="J67" s="196"/>
      <c r="K67" s="159">
        <v>60</v>
      </c>
      <c r="L67" s="109"/>
      <c r="M67" s="108" t="str">
        <f t="shared" si="9"/>
        <v/>
      </c>
      <c r="N67" s="310" t="s">
        <v>363</v>
      </c>
      <c r="O67" s="311"/>
      <c r="P67" s="311"/>
      <c r="Q67" s="311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7"/>
      <c r="AC67" s="15"/>
      <c r="AD67" s="13">
        <v>621</v>
      </c>
      <c r="AE67" s="179" t="s">
        <v>281</v>
      </c>
      <c r="AF67" s="180"/>
      <c r="AG67" s="180"/>
      <c r="AH67" s="181"/>
      <c r="AI67" s="64">
        <v>65</v>
      </c>
      <c r="AJ67" s="109"/>
      <c r="AK67" s="107" t="str">
        <f t="shared" si="10"/>
        <v/>
      </c>
    </row>
    <row r="68" spans="1:37" s="29" customFormat="1" ht="12" customHeight="1" x14ac:dyDescent="0.2">
      <c r="A68" s="90" t="s">
        <v>410</v>
      </c>
      <c r="B68" s="29" t="s">
        <v>411</v>
      </c>
      <c r="D68" s="91"/>
      <c r="E68" s="91"/>
      <c r="F68" s="92"/>
      <c r="G68" s="17"/>
      <c r="H68" s="13">
        <v>277</v>
      </c>
      <c r="I68" s="195" t="s">
        <v>239</v>
      </c>
      <c r="J68" s="196"/>
      <c r="K68" s="159">
        <v>380</v>
      </c>
      <c r="L68" s="109"/>
      <c r="M68" s="108" t="str">
        <f t="shared" si="9"/>
        <v/>
      </c>
      <c r="N68" s="48" t="s">
        <v>364</v>
      </c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7"/>
      <c r="AC68" s="15"/>
      <c r="AD68" s="13">
        <v>622</v>
      </c>
      <c r="AE68" s="179" t="s">
        <v>334</v>
      </c>
      <c r="AF68" s="180"/>
      <c r="AG68" s="180"/>
      <c r="AH68" s="181"/>
      <c r="AI68" s="64">
        <v>5</v>
      </c>
      <c r="AJ68" s="109"/>
      <c r="AK68" s="107" t="str">
        <f t="shared" si="10"/>
        <v/>
      </c>
    </row>
    <row r="69" spans="1:37" s="29" customFormat="1" ht="12" customHeight="1" x14ac:dyDescent="0.2">
      <c r="A69" s="96"/>
      <c r="C69" s="91"/>
      <c r="D69" s="91"/>
      <c r="E69" s="91"/>
      <c r="F69" s="92"/>
      <c r="G69" s="12"/>
      <c r="H69" s="13">
        <v>278</v>
      </c>
      <c r="I69" s="195" t="s">
        <v>240</v>
      </c>
      <c r="J69" s="196"/>
      <c r="K69" s="63">
        <v>105</v>
      </c>
      <c r="L69" s="109"/>
      <c r="M69" s="108" t="str">
        <f t="shared" si="9"/>
        <v/>
      </c>
      <c r="N69" s="48" t="s">
        <v>365</v>
      </c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0"/>
      <c r="AC69" s="12"/>
      <c r="AD69" s="13">
        <v>623</v>
      </c>
      <c r="AE69" s="179" t="s">
        <v>335</v>
      </c>
      <c r="AF69" s="180"/>
      <c r="AG69" s="180"/>
      <c r="AH69" s="181"/>
      <c r="AI69" s="64">
        <v>50</v>
      </c>
      <c r="AJ69" s="109"/>
      <c r="AK69" s="107" t="str">
        <f t="shared" si="10"/>
        <v/>
      </c>
    </row>
    <row r="70" spans="1:37" s="29" customFormat="1" ht="12" customHeight="1" x14ac:dyDescent="0.2">
      <c r="A70" s="97"/>
      <c r="B70" s="98"/>
      <c r="C70" s="98"/>
      <c r="D70" s="98"/>
      <c r="E70" s="98"/>
      <c r="F70" s="99"/>
      <c r="G70" s="12"/>
      <c r="H70" s="7">
        <v>279</v>
      </c>
      <c r="I70" s="195" t="s">
        <v>250</v>
      </c>
      <c r="J70" s="196"/>
      <c r="K70" s="64">
        <v>30</v>
      </c>
      <c r="L70" s="109"/>
      <c r="M70" s="108" t="str">
        <f t="shared" si="9"/>
        <v/>
      </c>
      <c r="N70" s="48" t="s">
        <v>407</v>
      </c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50"/>
      <c r="AD70" s="7">
        <v>624</v>
      </c>
      <c r="AE70" s="179" t="s">
        <v>327</v>
      </c>
      <c r="AF70" s="180"/>
      <c r="AG70" s="180"/>
      <c r="AH70" s="181"/>
      <c r="AI70" s="64">
        <v>0</v>
      </c>
      <c r="AJ70" s="109"/>
      <c r="AK70" s="107" t="str">
        <f t="shared" si="10"/>
        <v/>
      </c>
    </row>
    <row r="71" spans="1:37" s="29" customFormat="1" ht="12" customHeight="1" thickBot="1" x14ac:dyDescent="0.25">
      <c r="A71" s="313" t="s">
        <v>384</v>
      </c>
      <c r="B71" s="279"/>
      <c r="C71" s="279"/>
      <c r="D71" s="315"/>
      <c r="E71" s="316"/>
      <c r="F71" s="317"/>
      <c r="G71" s="12"/>
      <c r="H71" s="7">
        <v>280</v>
      </c>
      <c r="I71" s="195" t="s">
        <v>251</v>
      </c>
      <c r="J71" s="196"/>
      <c r="K71" s="64">
        <v>15</v>
      </c>
      <c r="L71" s="109"/>
      <c r="M71" s="175" t="str">
        <f t="shared" si="9"/>
        <v/>
      </c>
      <c r="N71" s="300" t="s">
        <v>413</v>
      </c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2"/>
      <c r="AC71" s="29">
        <f>COUNT(AK48:AK71)</f>
        <v>0</v>
      </c>
      <c r="AD71" s="7">
        <v>625</v>
      </c>
      <c r="AE71" s="182" t="s">
        <v>347</v>
      </c>
      <c r="AF71" s="183"/>
      <c r="AG71" s="183"/>
      <c r="AH71" s="184"/>
      <c r="AI71" s="64">
        <v>370</v>
      </c>
      <c r="AJ71" s="110"/>
      <c r="AK71" s="107" t="str">
        <f t="shared" si="10"/>
        <v/>
      </c>
    </row>
    <row r="72" spans="1:37" s="29" customFormat="1" ht="12" customHeight="1" x14ac:dyDescent="0.2">
      <c r="A72" s="314"/>
      <c r="B72" s="232"/>
      <c r="C72" s="232"/>
      <c r="D72" s="315"/>
      <c r="E72" s="316"/>
      <c r="F72" s="317"/>
      <c r="G72" s="12"/>
      <c r="H72" s="7">
        <v>281</v>
      </c>
      <c r="I72" s="195" t="s">
        <v>252</v>
      </c>
      <c r="J72" s="196"/>
      <c r="K72" s="64">
        <v>90</v>
      </c>
      <c r="L72" s="109"/>
      <c r="M72" s="175" t="str">
        <f t="shared" si="9"/>
        <v/>
      </c>
      <c r="N72" s="310" t="s">
        <v>393</v>
      </c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2"/>
      <c r="AC72" s="32" t="s">
        <v>299</v>
      </c>
      <c r="AD72" s="22"/>
      <c r="AE72" s="188" t="s">
        <v>272</v>
      </c>
      <c r="AF72" s="188"/>
      <c r="AG72" s="188"/>
      <c r="AH72" s="189"/>
      <c r="AI72" s="62">
        <f>SUM(AI48:AI71)</f>
        <v>4545</v>
      </c>
      <c r="AJ72" s="124"/>
      <c r="AK72" s="124">
        <f>SUM(AK48:AK71)</f>
        <v>0</v>
      </c>
    </row>
    <row r="73" spans="1:37" s="29" customFormat="1" ht="12" customHeight="1" thickBot="1" x14ac:dyDescent="0.25">
      <c r="A73" s="292" t="s">
        <v>385</v>
      </c>
      <c r="B73" s="293"/>
      <c r="C73" s="293"/>
      <c r="D73" s="296">
        <f>$A$17+$A$42+$A$56+$G$24+$G$42+$G$73+$N$14+$N$48+$N$64+$T$33+$T$53+$T$63+$AC$71+$AC$46+$AC$25</f>
        <v>7</v>
      </c>
      <c r="E73" s="293"/>
      <c r="F73" s="297"/>
      <c r="G73" s="12">
        <f>COUNT(M44:M73)</f>
        <v>0</v>
      </c>
      <c r="H73" s="17">
        <v>282</v>
      </c>
      <c r="I73" s="276" t="s">
        <v>357</v>
      </c>
      <c r="J73" s="277"/>
      <c r="K73" s="65">
        <v>170</v>
      </c>
      <c r="L73" s="110"/>
      <c r="M73" s="175" t="str">
        <f t="shared" si="9"/>
        <v/>
      </c>
      <c r="N73" s="300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2"/>
      <c r="AC73" s="156"/>
      <c r="AD73" s="18"/>
      <c r="AE73" s="279"/>
      <c r="AF73" s="279"/>
      <c r="AG73" s="279"/>
      <c r="AH73" s="279"/>
      <c r="AI73" s="41"/>
      <c r="AJ73" s="132"/>
      <c r="AK73" s="132"/>
    </row>
    <row r="74" spans="1:37" s="29" customFormat="1" ht="12" customHeight="1" thickBot="1" x14ac:dyDescent="0.25">
      <c r="A74" s="294"/>
      <c r="B74" s="295"/>
      <c r="C74" s="295"/>
      <c r="D74" s="298"/>
      <c r="E74" s="295"/>
      <c r="F74" s="299"/>
      <c r="G74" s="32" t="s">
        <v>241</v>
      </c>
      <c r="H74" s="22"/>
      <c r="I74" s="27"/>
      <c r="J74" s="31" t="s">
        <v>66</v>
      </c>
      <c r="K74" s="147">
        <f>SUM(K44:K73)</f>
        <v>7025</v>
      </c>
      <c r="L74" s="131"/>
      <c r="M74" s="176">
        <f>SUM(M44:M73)</f>
        <v>0</v>
      </c>
      <c r="N74" s="303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5"/>
      <c r="AC74" s="19"/>
      <c r="AD74" s="19"/>
      <c r="AE74" s="306" t="s">
        <v>338</v>
      </c>
      <c r="AF74" s="306"/>
      <c r="AG74" s="306"/>
      <c r="AH74" s="306"/>
      <c r="AI74" s="143">
        <f>AI26+AI47+AI72</f>
        <v>7635</v>
      </c>
      <c r="AJ74" s="131"/>
      <c r="AK74" s="131">
        <f>SUM(AK26+AK47+AK72)</f>
        <v>0</v>
      </c>
    </row>
  </sheetData>
  <sheetProtection sheet="1" objects="1" scenarios="1" formatCells="0"/>
  <mergeCells count="223">
    <mergeCell ref="AE66:AH66"/>
    <mergeCell ref="AE67:AH67"/>
    <mergeCell ref="AE68:AH68"/>
    <mergeCell ref="AE69:AH69"/>
    <mergeCell ref="AE70:AH70"/>
    <mergeCell ref="AE71:AH71"/>
    <mergeCell ref="AE26:AH26"/>
    <mergeCell ref="AE47:AH47"/>
    <mergeCell ref="V54:Y54"/>
    <mergeCell ref="V34:Y34"/>
    <mergeCell ref="AE57:AH57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E48:AH48"/>
    <mergeCell ref="AE49:AH49"/>
    <mergeCell ref="AE50:AH50"/>
    <mergeCell ref="AE51:AH51"/>
    <mergeCell ref="AE52:AH52"/>
    <mergeCell ref="AE53:AH53"/>
    <mergeCell ref="AE55:AH55"/>
    <mergeCell ref="AE54:AH54"/>
    <mergeCell ref="AE56:AH56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28:AH28"/>
    <mergeCell ref="AE29:AH29"/>
    <mergeCell ref="AE31:AH31"/>
    <mergeCell ref="AE32:AH32"/>
    <mergeCell ref="AE33:AH33"/>
    <mergeCell ref="AE34:AH34"/>
    <mergeCell ref="AE35:AH35"/>
    <mergeCell ref="AE36:AH36"/>
    <mergeCell ref="AE37:AH37"/>
    <mergeCell ref="AE30:AH30"/>
    <mergeCell ref="V56:Y56"/>
    <mergeCell ref="V57:Y57"/>
    <mergeCell ref="V58:Y58"/>
    <mergeCell ref="V59:Y59"/>
    <mergeCell ref="V60:Y60"/>
    <mergeCell ref="V61:Y61"/>
    <mergeCell ref="V62:Y62"/>
    <mergeCell ref="V63:Y63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7:AH27"/>
    <mergeCell ref="V46:Y46"/>
    <mergeCell ref="V47:Y47"/>
    <mergeCell ref="V48:Y48"/>
    <mergeCell ref="V49:Y49"/>
    <mergeCell ref="V50:Y50"/>
    <mergeCell ref="V51:Y51"/>
    <mergeCell ref="V52:Y52"/>
    <mergeCell ref="V53:Y53"/>
    <mergeCell ref="V55:Y55"/>
    <mergeCell ref="V31:Y31"/>
    <mergeCell ref="V32:Y32"/>
    <mergeCell ref="V33:Y33"/>
    <mergeCell ref="V40:Y40"/>
    <mergeCell ref="V41:Y41"/>
    <mergeCell ref="V42:Y42"/>
    <mergeCell ref="V43:Y43"/>
    <mergeCell ref="V44:Y44"/>
    <mergeCell ref="V45:Y45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G1:I1"/>
    <mergeCell ref="K1:S1"/>
    <mergeCell ref="T1:AA1"/>
    <mergeCell ref="AB1:AD1"/>
    <mergeCell ref="AE1:AK1"/>
    <mergeCell ref="I2:J2"/>
    <mergeCell ref="T2:U3"/>
    <mergeCell ref="V2:AA3"/>
    <mergeCell ref="AB2:AD3"/>
    <mergeCell ref="AE2:AG3"/>
    <mergeCell ref="AH2:AK3"/>
    <mergeCell ref="I3:J3"/>
    <mergeCell ref="I4:J4"/>
    <mergeCell ref="T4:U5"/>
    <mergeCell ref="V4:Z5"/>
    <mergeCell ref="AA4:AA5"/>
    <mergeCell ref="AB4:AD5"/>
    <mergeCell ref="AE4:AK5"/>
    <mergeCell ref="I5:J5"/>
    <mergeCell ref="I9:J9"/>
    <mergeCell ref="I10:J10"/>
    <mergeCell ref="V10:Y10"/>
    <mergeCell ref="AE10:AH10"/>
    <mergeCell ref="I11:J11"/>
    <mergeCell ref="I12:J12"/>
    <mergeCell ref="AE6:AG7"/>
    <mergeCell ref="AH6:AI7"/>
    <mergeCell ref="AJ6:AK7"/>
    <mergeCell ref="I7:J7"/>
    <mergeCell ref="I8:J8"/>
    <mergeCell ref="T8:U9"/>
    <mergeCell ref="V8:Y9"/>
    <mergeCell ref="Z8:AA9"/>
    <mergeCell ref="AB8:AD9"/>
    <mergeCell ref="AE8:AK9"/>
    <mergeCell ref="I6:J6"/>
    <mergeCell ref="T6:U7"/>
    <mergeCell ref="V6:V7"/>
    <mergeCell ref="W6:Y7"/>
    <mergeCell ref="Z6:AA7"/>
    <mergeCell ref="AB6:AD7"/>
    <mergeCell ref="V11:Y11"/>
    <mergeCell ref="V12:Y12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45:J45"/>
    <mergeCell ref="I46:J46"/>
    <mergeCell ref="I47:J47"/>
    <mergeCell ref="I48:J48"/>
    <mergeCell ref="I49:J49"/>
    <mergeCell ref="I50:J50"/>
    <mergeCell ref="I38:J38"/>
    <mergeCell ref="I39:J39"/>
    <mergeCell ref="I40:J40"/>
    <mergeCell ref="I41:J41"/>
    <mergeCell ref="I42:J42"/>
    <mergeCell ref="I44:J44"/>
    <mergeCell ref="A61:F62"/>
    <mergeCell ref="I61:J61"/>
    <mergeCell ref="I62:J62"/>
    <mergeCell ref="I51:J51"/>
    <mergeCell ref="I52:J52"/>
    <mergeCell ref="I53:J53"/>
    <mergeCell ref="I54:J54"/>
    <mergeCell ref="I55:J55"/>
    <mergeCell ref="I56:J56"/>
    <mergeCell ref="I63:J63"/>
    <mergeCell ref="I64:J64"/>
    <mergeCell ref="V64:Y64"/>
    <mergeCell ref="I65:J65"/>
    <mergeCell ref="I66:J66"/>
    <mergeCell ref="I67:J67"/>
    <mergeCell ref="I57:J57"/>
    <mergeCell ref="I58:J58"/>
    <mergeCell ref="I59:J59"/>
    <mergeCell ref="I60:J60"/>
    <mergeCell ref="N67:Q67"/>
    <mergeCell ref="AE72:AH72"/>
    <mergeCell ref="A73:C74"/>
    <mergeCell ref="D73:F74"/>
    <mergeCell ref="I73:J73"/>
    <mergeCell ref="N73:AB73"/>
    <mergeCell ref="AE73:AH73"/>
    <mergeCell ref="N74:AB74"/>
    <mergeCell ref="AE74:AH74"/>
    <mergeCell ref="I68:J68"/>
    <mergeCell ref="I69:J69"/>
    <mergeCell ref="I70:J70"/>
    <mergeCell ref="A71:C72"/>
    <mergeCell ref="D71:F72"/>
    <mergeCell ref="I71:J71"/>
    <mergeCell ref="I72:J72"/>
    <mergeCell ref="N72:AB72"/>
    <mergeCell ref="N71:AB71"/>
  </mergeCells>
  <phoneticPr fontId="2"/>
  <printOptions horizontalCentered="1" verticalCentered="1"/>
  <pageMargins left="0.39370078740157483" right="0.39370078740157483" top="0.19685039370078741" bottom="0.19685039370078741" header="0" footer="0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33</xdr:col>
                    <xdr:colOff>12700</xdr:colOff>
                    <xdr:row>1</xdr:row>
                    <xdr:rowOff>19050</xdr:rowOff>
                  </from>
                  <to>
                    <xdr:col>36</xdr:col>
                    <xdr:colOff>260350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B24B63-9567-4916-BF39-220692086BA7}">
          <x14:formula1>
            <xm:f>Data!$A$4:$A$27</xm:f>
          </x14:formula1>
          <xm:sqref>W6:Y7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topLeftCell="A10" workbookViewId="0">
      <selection activeCell="E15" sqref="E15"/>
    </sheetView>
  </sheetViews>
  <sheetFormatPr defaultRowHeight="13" x14ac:dyDescent="0.2"/>
  <cols>
    <col min="1" max="1" width="14.90625" customWidth="1"/>
    <col min="2" max="4" width="12.36328125" customWidth="1"/>
    <col min="5" max="6" width="11" bestFit="1" customWidth="1"/>
  </cols>
  <sheetData>
    <row r="1" spans="1:4" x14ac:dyDescent="0.2">
      <c r="A1" s="331" t="s">
        <v>382</v>
      </c>
      <c r="B1" s="331"/>
      <c r="C1" s="331"/>
      <c r="D1" s="331"/>
    </row>
    <row r="2" spans="1:4" x14ac:dyDescent="0.2">
      <c r="A2" s="332"/>
      <c r="B2" s="332"/>
      <c r="C2" s="332"/>
      <c r="D2" s="332"/>
    </row>
    <row r="3" spans="1:4" x14ac:dyDescent="0.2">
      <c r="A3" s="55" t="s">
        <v>381</v>
      </c>
      <c r="B3" s="55" t="s">
        <v>289</v>
      </c>
      <c r="C3" s="53" t="s">
        <v>379</v>
      </c>
      <c r="D3" s="54" t="s">
        <v>380</v>
      </c>
    </row>
    <row r="4" spans="1:4" x14ac:dyDescent="0.2">
      <c r="A4" s="58">
        <v>45302</v>
      </c>
      <c r="B4" s="57" t="s">
        <v>424</v>
      </c>
      <c r="C4" s="58" t="s">
        <v>425</v>
      </c>
      <c r="D4" s="58" t="s">
        <v>426</v>
      </c>
    </row>
    <row r="5" spans="1:4" x14ac:dyDescent="0.2">
      <c r="A5" s="59">
        <v>45316</v>
      </c>
      <c r="B5" s="53" t="s">
        <v>427</v>
      </c>
      <c r="C5" s="60" t="s">
        <v>428</v>
      </c>
      <c r="D5" s="61" t="s">
        <v>429</v>
      </c>
    </row>
    <row r="6" spans="1:4" x14ac:dyDescent="0.2">
      <c r="A6" s="59">
        <v>45330</v>
      </c>
      <c r="B6" s="53" t="s">
        <v>430</v>
      </c>
      <c r="C6" s="59" t="s">
        <v>431</v>
      </c>
      <c r="D6" s="59" t="s">
        <v>432</v>
      </c>
    </row>
    <row r="7" spans="1:4" x14ac:dyDescent="0.2">
      <c r="A7" s="59">
        <v>45344</v>
      </c>
      <c r="B7" s="53" t="s">
        <v>433</v>
      </c>
      <c r="C7" s="61" t="s">
        <v>434</v>
      </c>
      <c r="D7" s="61" t="s">
        <v>435</v>
      </c>
    </row>
    <row r="8" spans="1:4" x14ac:dyDescent="0.2">
      <c r="A8" s="59">
        <v>45359</v>
      </c>
      <c r="B8" s="53" t="s">
        <v>436</v>
      </c>
      <c r="C8" s="61" t="s">
        <v>437</v>
      </c>
      <c r="D8" s="61" t="s">
        <v>438</v>
      </c>
    </row>
    <row r="9" spans="1:4" x14ac:dyDescent="0.2">
      <c r="A9" s="59">
        <v>45373</v>
      </c>
      <c r="B9" s="53" t="s">
        <v>439</v>
      </c>
      <c r="C9" s="61" t="s">
        <v>440</v>
      </c>
      <c r="D9" s="61" t="s">
        <v>441</v>
      </c>
    </row>
    <row r="10" spans="1:4" x14ac:dyDescent="0.2">
      <c r="A10" s="59">
        <v>45387</v>
      </c>
      <c r="B10" s="53" t="s">
        <v>442</v>
      </c>
      <c r="C10" s="61" t="s">
        <v>443</v>
      </c>
      <c r="D10" s="61" t="s">
        <v>444</v>
      </c>
    </row>
    <row r="11" spans="1:4" x14ac:dyDescent="0.2">
      <c r="A11" s="59">
        <v>45401</v>
      </c>
      <c r="B11" s="53" t="s">
        <v>445</v>
      </c>
      <c r="C11" s="61" t="s">
        <v>446</v>
      </c>
      <c r="D11" s="61" t="s">
        <v>447</v>
      </c>
    </row>
    <row r="12" spans="1:4" x14ac:dyDescent="0.2">
      <c r="A12" s="58">
        <v>45415</v>
      </c>
      <c r="B12" s="57" t="s">
        <v>448</v>
      </c>
      <c r="C12" s="56" t="s">
        <v>449</v>
      </c>
      <c r="D12" s="56" t="s">
        <v>450</v>
      </c>
    </row>
    <row r="13" spans="1:4" x14ac:dyDescent="0.2">
      <c r="A13" s="59">
        <v>45436</v>
      </c>
      <c r="B13" s="53" t="s">
        <v>451</v>
      </c>
      <c r="C13" s="61" t="s">
        <v>452</v>
      </c>
      <c r="D13" s="61" t="s">
        <v>453</v>
      </c>
    </row>
    <row r="14" spans="1:4" x14ac:dyDescent="0.2">
      <c r="A14" s="59">
        <v>45450</v>
      </c>
      <c r="B14" s="53" t="s">
        <v>454</v>
      </c>
      <c r="C14" s="61" t="s">
        <v>455</v>
      </c>
      <c r="D14" s="61" t="s">
        <v>456</v>
      </c>
    </row>
    <row r="15" spans="1:4" x14ac:dyDescent="0.2">
      <c r="A15" s="59">
        <v>45464</v>
      </c>
      <c r="B15" s="53" t="s">
        <v>457</v>
      </c>
      <c r="C15" s="61" t="s">
        <v>458</v>
      </c>
      <c r="D15" s="61" t="s">
        <v>459</v>
      </c>
    </row>
    <row r="16" spans="1:4" x14ac:dyDescent="0.2">
      <c r="A16" s="59">
        <v>45478</v>
      </c>
      <c r="B16" s="53" t="s">
        <v>460</v>
      </c>
      <c r="C16" s="61" t="s">
        <v>461</v>
      </c>
      <c r="D16" s="61" t="s">
        <v>462</v>
      </c>
    </row>
    <row r="17" spans="1:4" x14ac:dyDescent="0.2">
      <c r="A17" s="59">
        <v>45492</v>
      </c>
      <c r="B17" s="53" t="s">
        <v>463</v>
      </c>
      <c r="C17" s="61" t="s">
        <v>464</v>
      </c>
      <c r="D17" s="61" t="s">
        <v>465</v>
      </c>
    </row>
    <row r="18" spans="1:4" x14ac:dyDescent="0.2">
      <c r="A18" s="59">
        <v>45506</v>
      </c>
      <c r="B18" s="53" t="s">
        <v>466</v>
      </c>
      <c r="C18" s="61" t="s">
        <v>467</v>
      </c>
      <c r="D18" s="61" t="s">
        <v>468</v>
      </c>
    </row>
    <row r="19" spans="1:4" x14ac:dyDescent="0.2">
      <c r="A19" s="59">
        <v>45527</v>
      </c>
      <c r="B19" s="53" t="s">
        <v>469</v>
      </c>
      <c r="C19" s="61" t="s">
        <v>470</v>
      </c>
      <c r="D19" s="61" t="s">
        <v>471</v>
      </c>
    </row>
    <row r="20" spans="1:4" x14ac:dyDescent="0.2">
      <c r="A20" s="59">
        <v>45541</v>
      </c>
      <c r="B20" s="53" t="s">
        <v>472</v>
      </c>
      <c r="C20" s="61" t="s">
        <v>473</v>
      </c>
      <c r="D20" s="61" t="s">
        <v>474</v>
      </c>
    </row>
    <row r="21" spans="1:4" x14ac:dyDescent="0.2">
      <c r="A21" s="59">
        <v>45555</v>
      </c>
      <c r="B21" s="53" t="s">
        <v>475</v>
      </c>
      <c r="C21" s="61" t="s">
        <v>476</v>
      </c>
      <c r="D21" s="61" t="s">
        <v>477</v>
      </c>
    </row>
    <row r="22" spans="1:4" x14ac:dyDescent="0.2">
      <c r="A22" s="59">
        <v>45569</v>
      </c>
      <c r="B22" s="53" t="s">
        <v>478</v>
      </c>
      <c r="C22" s="61" t="s">
        <v>479</v>
      </c>
      <c r="D22" s="61" t="s">
        <v>480</v>
      </c>
    </row>
    <row r="23" spans="1:4" x14ac:dyDescent="0.2">
      <c r="A23" s="59">
        <v>45583</v>
      </c>
      <c r="B23" s="53" t="s">
        <v>481</v>
      </c>
      <c r="C23" s="61" t="s">
        <v>482</v>
      </c>
      <c r="D23" s="61" t="s">
        <v>483</v>
      </c>
    </row>
    <row r="24" spans="1:4" x14ac:dyDescent="0.2">
      <c r="A24" s="59">
        <v>45604</v>
      </c>
      <c r="B24" s="53" t="s">
        <v>484</v>
      </c>
      <c r="C24" s="61" t="s">
        <v>485</v>
      </c>
      <c r="D24" s="61" t="s">
        <v>486</v>
      </c>
    </row>
    <row r="25" spans="1:4" x14ac:dyDescent="0.2">
      <c r="A25" s="59">
        <v>45618</v>
      </c>
      <c r="B25" s="53" t="s">
        <v>487</v>
      </c>
      <c r="C25" s="61" t="s">
        <v>488</v>
      </c>
      <c r="D25" s="61" t="s">
        <v>489</v>
      </c>
    </row>
    <row r="26" spans="1:4" x14ac:dyDescent="0.2">
      <c r="A26" s="59">
        <v>45632</v>
      </c>
      <c r="B26" s="53" t="s">
        <v>490</v>
      </c>
      <c r="C26" s="61" t="s">
        <v>491</v>
      </c>
      <c r="D26" s="61" t="s">
        <v>492</v>
      </c>
    </row>
    <row r="27" spans="1:4" x14ac:dyDescent="0.2">
      <c r="A27" s="59">
        <v>45646</v>
      </c>
      <c r="B27" s="53" t="s">
        <v>493</v>
      </c>
      <c r="C27" s="61" t="s">
        <v>494</v>
      </c>
      <c r="D27" s="61" t="s">
        <v>495</v>
      </c>
    </row>
    <row r="29" spans="1:4" x14ac:dyDescent="0.2">
      <c r="A29" s="66" t="s">
        <v>383</v>
      </c>
    </row>
    <row r="30" spans="1:4" x14ac:dyDescent="0.2">
      <c r="A30" s="55" t="s">
        <v>375</v>
      </c>
      <c r="B30" s="55"/>
    </row>
    <row r="31" spans="1:4" x14ac:dyDescent="0.2">
      <c r="A31" s="55" t="s">
        <v>376</v>
      </c>
      <c r="B31" s="55"/>
    </row>
    <row r="32" spans="1:4" x14ac:dyDescent="0.2">
      <c r="A32" s="55" t="s">
        <v>377</v>
      </c>
      <c r="B32" s="55"/>
    </row>
    <row r="33" spans="1:2" x14ac:dyDescent="0.2">
      <c r="A33" s="55" t="s">
        <v>378</v>
      </c>
      <c r="B33" s="55"/>
    </row>
    <row r="34" spans="1:2" x14ac:dyDescent="0.2">
      <c r="A34" s="55" t="s">
        <v>392</v>
      </c>
      <c r="B34" s="55"/>
    </row>
    <row r="35" spans="1:2" x14ac:dyDescent="0.2">
      <c r="A35" s="55" t="s">
        <v>391</v>
      </c>
      <c r="B35" s="55"/>
    </row>
  </sheetData>
  <mergeCells count="1">
    <mergeCell ref="A1:D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軒並配布</vt:lpstr>
      <vt:lpstr>戸建選別</vt:lpstr>
      <vt:lpstr>集合住宅選別</vt:lpstr>
      <vt:lpstr>Data</vt:lpstr>
    </vt:vector>
  </TitlesOfParts>
  <Company>地域情報ネットワーク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地域情報ネットワーク</dc:creator>
  <cp:lastModifiedBy>【あいぽす】 平瀬</cp:lastModifiedBy>
  <cp:lastPrinted>2024-09-06T09:54:19Z</cp:lastPrinted>
  <dcterms:created xsi:type="dcterms:W3CDTF">2006-02-17T06:20:48Z</dcterms:created>
  <dcterms:modified xsi:type="dcterms:W3CDTF">2024-12-13T02:49:30Z</dcterms:modified>
</cp:coreProperties>
</file>