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d.docs.live.net/e35f020a20166a76/デスクトップ/"/>
    </mc:Choice>
  </mc:AlternateContent>
  <xr:revisionPtr revIDLastSave="13" documentId="8_{A645A8B7-E0C8-49CB-820F-504A03B6C3C7}" xr6:coauthVersionLast="47" xr6:coauthVersionMax="47" xr10:uidLastSave="{515E6199-24DD-45AB-89E1-8BDEF94A0A69}"/>
  <bookViews>
    <workbookView xWindow="-120" yWindow="-120" windowWidth="29040" windowHeight="15720" activeTab="4" xr2:uid="{00000000-000D-0000-FFFF-FFFF00000000}"/>
  </bookViews>
  <sheets>
    <sheet name="注意事項とご案内 " sheetId="8" r:id="rId1"/>
    <sheet name="West " sheetId="10" r:id="rId2"/>
    <sheet name="South" sheetId="4" r:id="rId3"/>
    <sheet name="East " sheetId="9" r:id="rId4"/>
    <sheet name="配布スケジュール" sheetId="5" r:id="rId5"/>
    <sheet name="Sheet1" sheetId="1" r:id="rId6"/>
    <sheet name="Data" sheetId="6" r:id="rId7"/>
  </sheets>
  <definedNames>
    <definedName name="_xlnm._FilterDatabase" localSheetId="3" hidden="1">'East '!$E$3:$F$91</definedName>
    <definedName name="_xlnm._FilterDatabase" localSheetId="2" hidden="1">South!$E$3:$F$92</definedName>
    <definedName name="_xlnm._FilterDatabase" localSheetId="1" hidden="1">'West '!$E$3:$F$104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6" i="9" l="1"/>
  <c r="P45" i="9"/>
  <c r="P39" i="4"/>
  <c r="P40" i="4"/>
  <c r="P49" i="10"/>
  <c r="P48" i="10"/>
  <c r="O23" i="10" l="1"/>
  <c r="O9" i="10"/>
  <c r="F43" i="10"/>
  <c r="F38" i="10"/>
  <c r="F26" i="10"/>
  <c r="O33" i="10"/>
  <c r="Q32" i="10"/>
  <c r="Q31" i="10"/>
  <c r="P33" i="10" s="1"/>
  <c r="O30" i="10"/>
  <c r="Q29" i="10"/>
  <c r="Q28" i="10"/>
  <c r="Q27" i="10"/>
  <c r="Q26" i="10"/>
  <c r="Q25" i="10"/>
  <c r="Q24" i="10"/>
  <c r="Q22" i="10"/>
  <c r="Q21" i="10"/>
  <c r="Q20" i="10"/>
  <c r="O19" i="10"/>
  <c r="Q18" i="10"/>
  <c r="Q17" i="10"/>
  <c r="Q16" i="10"/>
  <c r="Q15" i="10"/>
  <c r="H34" i="10"/>
  <c r="H33" i="10"/>
  <c r="H32" i="10"/>
  <c r="H31" i="10"/>
  <c r="H30" i="10"/>
  <c r="H29" i="10"/>
  <c r="H28" i="10"/>
  <c r="H27" i="10"/>
  <c r="H25" i="10"/>
  <c r="H24" i="10"/>
  <c r="H23" i="10"/>
  <c r="H22" i="10"/>
  <c r="H21" i="10"/>
  <c r="H20" i="10"/>
  <c r="H19" i="10"/>
  <c r="H18" i="10"/>
  <c r="H17" i="10"/>
  <c r="H16" i="10"/>
  <c r="H15" i="10"/>
  <c r="H14" i="10"/>
  <c r="H5" i="10"/>
  <c r="H4" i="10"/>
  <c r="Q7" i="10"/>
  <c r="Q5" i="10"/>
  <c r="Q4" i="10"/>
  <c r="H42" i="10"/>
  <c r="H41" i="10"/>
  <c r="H40" i="10"/>
  <c r="H39" i="10"/>
  <c r="H35" i="10"/>
  <c r="H12" i="10"/>
  <c r="H10" i="10"/>
  <c r="O14" i="10"/>
  <c r="H8" i="10"/>
  <c r="Q13" i="10"/>
  <c r="Q12" i="10"/>
  <c r="H6" i="10"/>
  <c r="Q11" i="10"/>
  <c r="Q10" i="10"/>
  <c r="F39" i="9"/>
  <c r="H38" i="9"/>
  <c r="H37" i="9"/>
  <c r="H36" i="9"/>
  <c r="H35" i="9"/>
  <c r="F34" i="9"/>
  <c r="H33" i="9"/>
  <c r="H32" i="9"/>
  <c r="H31" i="9"/>
  <c r="H30" i="9"/>
  <c r="O30" i="9"/>
  <c r="H29" i="9"/>
  <c r="Q29" i="9"/>
  <c r="H28" i="9"/>
  <c r="Q28" i="9"/>
  <c r="H27" i="9"/>
  <c r="Q27" i="9"/>
  <c r="H26" i="9"/>
  <c r="Q26" i="9"/>
  <c r="H25" i="9"/>
  <c r="Q25" i="9"/>
  <c r="H24" i="9"/>
  <c r="Q24" i="9"/>
  <c r="H23" i="9"/>
  <c r="Q23" i="9"/>
  <c r="H22" i="9"/>
  <c r="Q22" i="9"/>
  <c r="H21" i="9"/>
  <c r="O21" i="9"/>
  <c r="H20" i="9"/>
  <c r="Q20" i="9"/>
  <c r="H19" i="9"/>
  <c r="Q19" i="9"/>
  <c r="H18" i="9"/>
  <c r="O18" i="9"/>
  <c r="H17" i="9"/>
  <c r="Q17" i="9"/>
  <c r="H16" i="9"/>
  <c r="Q16" i="9"/>
  <c r="H15" i="9"/>
  <c r="Q15" i="9"/>
  <c r="H14" i="9"/>
  <c r="O14" i="9"/>
  <c r="H13" i="9"/>
  <c r="Q13" i="9"/>
  <c r="H12" i="9"/>
  <c r="Q12" i="9"/>
  <c r="H11" i="9"/>
  <c r="Q11" i="9"/>
  <c r="H10" i="9"/>
  <c r="Q10" i="9"/>
  <c r="H9" i="9"/>
  <c r="Q9" i="9"/>
  <c r="Q8" i="9"/>
  <c r="Q7" i="9"/>
  <c r="H7" i="9"/>
  <c r="Q6" i="9"/>
  <c r="H6" i="9"/>
  <c r="Q5" i="9"/>
  <c r="H5" i="9"/>
  <c r="Q4" i="9"/>
  <c r="H4" i="9"/>
  <c r="H20" i="4"/>
  <c r="H19" i="4"/>
  <c r="H18" i="4"/>
  <c r="Q23" i="4"/>
  <c r="Q22" i="4"/>
  <c r="P24" i="4" s="1"/>
  <c r="Q19" i="4"/>
  <c r="Q18" i="4"/>
  <c r="Q17" i="4"/>
  <c r="Q16" i="4"/>
  <c r="Q15" i="4"/>
  <c r="Q14" i="4"/>
  <c r="Q13" i="4"/>
  <c r="Q12" i="4"/>
  <c r="Q11" i="4"/>
  <c r="Q10" i="4"/>
  <c r="Q9" i="4"/>
  <c r="Q8" i="4"/>
  <c r="Q7" i="4"/>
  <c r="Q6" i="4"/>
  <c r="Q5" i="4"/>
  <c r="Q4" i="4"/>
  <c r="H33" i="4"/>
  <c r="H32" i="4"/>
  <c r="H31" i="4"/>
  <c r="H30" i="4"/>
  <c r="H29" i="4"/>
  <c r="H28" i="4"/>
  <c r="H27" i="4"/>
  <c r="H24" i="4"/>
  <c r="H23" i="4"/>
  <c r="H22" i="4"/>
  <c r="H21" i="4"/>
  <c r="H17" i="4"/>
  <c r="H16" i="4"/>
  <c r="H15" i="4"/>
  <c r="H14" i="4"/>
  <c r="H13" i="4"/>
  <c r="H12" i="4"/>
  <c r="H11" i="4"/>
  <c r="H10" i="4"/>
  <c r="H9" i="4"/>
  <c r="H8" i="4"/>
  <c r="H7" i="4"/>
  <c r="H6" i="4"/>
  <c r="H5" i="4"/>
  <c r="H4" i="4"/>
  <c r="F34" i="4"/>
  <c r="F25" i="4"/>
  <c r="O24" i="4"/>
  <c r="O20" i="4"/>
  <c r="P18" i="9" l="1"/>
  <c r="P19" i="10"/>
  <c r="O37" i="10"/>
  <c r="G38" i="10"/>
  <c r="P30" i="10"/>
  <c r="P23" i="10"/>
  <c r="P14" i="10"/>
  <c r="G43" i="10"/>
  <c r="G26" i="10"/>
  <c r="P9" i="10"/>
  <c r="P30" i="9"/>
  <c r="G34" i="9"/>
  <c r="O34" i="9"/>
  <c r="P21" i="9"/>
  <c r="G39" i="9"/>
  <c r="P14" i="9"/>
  <c r="G34" i="4"/>
  <c r="P20" i="4"/>
  <c r="G25" i="4"/>
  <c r="O28" i="4"/>
  <c r="O39" i="9" l="1"/>
  <c r="O33" i="4"/>
  <c r="O42" i="10"/>
</calcChain>
</file>

<file path=xl/sharedStrings.xml><?xml version="1.0" encoding="utf-8"?>
<sst xmlns="http://schemas.openxmlformats.org/spreadsheetml/2006/main" count="794" uniqueCount="440">
  <si>
    <t>市町村</t>
    <rPh sb="0" eb="3">
      <t>シチョウソン</t>
    </rPh>
    <phoneticPr fontId="7"/>
  </si>
  <si>
    <t>ブロック/No.</t>
    <phoneticPr fontId="7"/>
  </si>
  <si>
    <t>カバー</t>
    <phoneticPr fontId="7"/>
  </si>
  <si>
    <t>エリア</t>
    <phoneticPr fontId="7"/>
  </si>
  <si>
    <t>件数</t>
    <rPh sb="0" eb="2">
      <t>ケンスウ</t>
    </rPh>
    <phoneticPr fontId="7"/>
  </si>
  <si>
    <t>ご依頼枚数</t>
    <rPh sb="1" eb="5">
      <t>イライマイスウ</t>
    </rPh>
    <phoneticPr fontId="7"/>
  </si>
  <si>
    <t>香芝市</t>
    <rPh sb="0" eb="3">
      <t>カシバシ</t>
    </rPh>
    <phoneticPr fontId="7"/>
  </si>
  <si>
    <t>香芝IC</t>
    <rPh sb="0" eb="2">
      <t>カシバ</t>
    </rPh>
    <phoneticPr fontId="7"/>
  </si>
  <si>
    <t>A1</t>
    <phoneticPr fontId="7"/>
  </si>
  <si>
    <t>全域</t>
    <rPh sb="0" eb="2">
      <t>ゼンイキ</t>
    </rPh>
    <phoneticPr fontId="7"/>
  </si>
  <si>
    <t>王寺町</t>
    <rPh sb="0" eb="3">
      <t>オウジチョウ</t>
    </rPh>
    <phoneticPr fontId="7"/>
  </si>
  <si>
    <t>北</t>
    <rPh sb="0" eb="1">
      <t>キタ</t>
    </rPh>
    <phoneticPr fontId="7"/>
  </si>
  <si>
    <t>E1</t>
    <phoneticPr fontId="7"/>
  </si>
  <si>
    <t>王寺1.2・久度</t>
    <rPh sb="0" eb="2">
      <t>オウジ</t>
    </rPh>
    <rPh sb="6" eb="8">
      <t>クド</t>
    </rPh>
    <phoneticPr fontId="7"/>
  </si>
  <si>
    <t>分割</t>
    <rPh sb="0" eb="2">
      <t>ブンカツ</t>
    </rPh>
    <phoneticPr fontId="7"/>
  </si>
  <si>
    <t>E2</t>
    <phoneticPr fontId="7"/>
  </si>
  <si>
    <t>舟戸・葛下1.2・本町1～4・元町</t>
    <rPh sb="0" eb="2">
      <t>フナド</t>
    </rPh>
    <rPh sb="3" eb="5">
      <t>カツゲ</t>
    </rPh>
    <rPh sb="9" eb="11">
      <t>ホンマチ</t>
    </rPh>
    <rPh sb="15" eb="17">
      <t>モトマチ</t>
    </rPh>
    <phoneticPr fontId="7"/>
  </si>
  <si>
    <t>西</t>
    <rPh sb="0" eb="1">
      <t>ニシ</t>
    </rPh>
    <phoneticPr fontId="7"/>
  </si>
  <si>
    <t>A2</t>
    <phoneticPr fontId="7"/>
  </si>
  <si>
    <t>関屋・田尻・関屋北</t>
    <phoneticPr fontId="7"/>
  </si>
  <si>
    <t>南</t>
    <rPh sb="0" eb="1">
      <t>ミナミ</t>
    </rPh>
    <phoneticPr fontId="7"/>
  </si>
  <si>
    <t>E3</t>
    <phoneticPr fontId="7"/>
  </si>
  <si>
    <t>畠田3～9・太子3・明神4</t>
    <rPh sb="0" eb="2">
      <t>ハタケダ</t>
    </rPh>
    <rPh sb="6" eb="8">
      <t>タイシ</t>
    </rPh>
    <rPh sb="10" eb="12">
      <t>ミョウジン</t>
    </rPh>
    <phoneticPr fontId="7"/>
  </si>
  <si>
    <t>E4</t>
    <phoneticPr fontId="7"/>
  </si>
  <si>
    <t>A3</t>
    <phoneticPr fontId="7"/>
  </si>
  <si>
    <t>高山台</t>
    <phoneticPr fontId="7"/>
  </si>
  <si>
    <t>小計</t>
    <rPh sb="0" eb="2">
      <t>ショウケイ</t>
    </rPh>
    <phoneticPr fontId="7"/>
  </si>
  <si>
    <t>穴虫中央・畑西</t>
    <phoneticPr fontId="7"/>
  </si>
  <si>
    <t>A4</t>
    <phoneticPr fontId="7"/>
  </si>
  <si>
    <t>旭ヶ丘</t>
    <phoneticPr fontId="7"/>
  </si>
  <si>
    <t>斑鳩町</t>
    <rPh sb="0" eb="3">
      <t>イカルガチョウ</t>
    </rPh>
    <phoneticPr fontId="7"/>
  </si>
  <si>
    <t>G1</t>
    <phoneticPr fontId="7"/>
  </si>
  <si>
    <t>龍田西4.7・神南・稲葉西・龍田北・龍田　　　　　　　　　　龍田南・小吉田1.2</t>
    <rPh sb="0" eb="3">
      <t>タツタニシ</t>
    </rPh>
    <rPh sb="7" eb="9">
      <t>ジンナン</t>
    </rPh>
    <rPh sb="10" eb="13">
      <t>イナバニシ</t>
    </rPh>
    <rPh sb="14" eb="17">
      <t>タツタキタ</t>
    </rPh>
    <rPh sb="18" eb="20">
      <t>タツタ</t>
    </rPh>
    <rPh sb="30" eb="33">
      <t>タツタミナミ</t>
    </rPh>
    <rPh sb="34" eb="37">
      <t>コヨシダ</t>
    </rPh>
    <phoneticPr fontId="7"/>
  </si>
  <si>
    <t>中央</t>
    <rPh sb="0" eb="2">
      <t>チュウオウ</t>
    </rPh>
    <phoneticPr fontId="7"/>
  </si>
  <si>
    <t>A5</t>
    <phoneticPr fontId="7"/>
  </si>
  <si>
    <t>G2</t>
    <phoneticPr fontId="7"/>
  </si>
  <si>
    <t>服部・目安4・目安北1.2・興留1～9　　　　　　　　　　　　　興留東・阿波1～3</t>
    <rPh sb="0" eb="2">
      <t>ハットリ</t>
    </rPh>
    <rPh sb="3" eb="5">
      <t>メヤス</t>
    </rPh>
    <rPh sb="7" eb="10">
      <t>メヤスキタ</t>
    </rPh>
    <rPh sb="14" eb="16">
      <t>オキドメ</t>
    </rPh>
    <rPh sb="32" eb="35">
      <t>オキドメヒガシ</t>
    </rPh>
    <rPh sb="36" eb="38">
      <t>アワ</t>
    </rPh>
    <phoneticPr fontId="7"/>
  </si>
  <si>
    <t>A6</t>
    <phoneticPr fontId="7"/>
  </si>
  <si>
    <t>A7</t>
    <phoneticPr fontId="7"/>
  </si>
  <si>
    <t>A8</t>
    <phoneticPr fontId="7"/>
  </si>
  <si>
    <t>三郷町</t>
    <rPh sb="0" eb="3">
      <t>サンゴウチョウ</t>
    </rPh>
    <phoneticPr fontId="7"/>
  </si>
  <si>
    <t>H1</t>
    <phoneticPr fontId="7"/>
  </si>
  <si>
    <t>立野北・立野南</t>
    <rPh sb="0" eb="2">
      <t>タツノ</t>
    </rPh>
    <rPh sb="2" eb="3">
      <t>キタ</t>
    </rPh>
    <rPh sb="4" eb="7">
      <t>タツノミナミ</t>
    </rPh>
    <phoneticPr fontId="7"/>
  </si>
  <si>
    <t>東</t>
    <rPh sb="0" eb="1">
      <t>ヒガシ</t>
    </rPh>
    <phoneticPr fontId="7"/>
  </si>
  <si>
    <t>A9</t>
    <phoneticPr fontId="7"/>
  </si>
  <si>
    <t>H2</t>
    <phoneticPr fontId="7"/>
  </si>
  <si>
    <t>城山台・勢野西・信貴ケ丘・勢野北</t>
    <rPh sb="0" eb="3">
      <t>シロヤマダイ</t>
    </rPh>
    <rPh sb="4" eb="7">
      <t>セヤニシ</t>
    </rPh>
    <rPh sb="8" eb="12">
      <t>シギガオカ</t>
    </rPh>
    <rPh sb="13" eb="16">
      <t>セヤキタ</t>
    </rPh>
    <phoneticPr fontId="7"/>
  </si>
  <si>
    <t>A10</t>
    <phoneticPr fontId="7"/>
  </si>
  <si>
    <t>H3</t>
    <phoneticPr fontId="7"/>
  </si>
  <si>
    <t>勢野東・美松ケ丘西・美松ケ丘東・東信貴ケ丘</t>
    <rPh sb="0" eb="3">
      <t>セヤヒガシ</t>
    </rPh>
    <rPh sb="4" eb="8">
      <t>ミマツガオカ</t>
    </rPh>
    <rPh sb="8" eb="9">
      <t>ニシ</t>
    </rPh>
    <rPh sb="10" eb="14">
      <t>ミマツガオカ</t>
    </rPh>
    <rPh sb="14" eb="15">
      <t>ヒガシ</t>
    </rPh>
    <rPh sb="16" eb="21">
      <t>ヒガシシギガオカ</t>
    </rPh>
    <phoneticPr fontId="7"/>
  </si>
  <si>
    <t>A11</t>
    <phoneticPr fontId="7"/>
  </si>
  <si>
    <t>平群町</t>
    <rPh sb="0" eb="3">
      <t>ヘグリチョウ</t>
    </rPh>
    <phoneticPr fontId="7"/>
  </si>
  <si>
    <t>J1</t>
    <phoneticPr fontId="7"/>
  </si>
  <si>
    <t>椿台・緑ケ丘・若葉台</t>
    <rPh sb="0" eb="2">
      <t>ツバキダイ</t>
    </rPh>
    <rPh sb="3" eb="6">
      <t>ミドリガオカ</t>
    </rPh>
    <phoneticPr fontId="7"/>
  </si>
  <si>
    <t>広陵町</t>
    <rPh sb="0" eb="3">
      <t>コウリョウチョウ</t>
    </rPh>
    <phoneticPr fontId="7"/>
  </si>
  <si>
    <t>B1</t>
    <phoneticPr fontId="7"/>
  </si>
  <si>
    <t>一部</t>
    <rPh sb="0" eb="2">
      <t>イチブ</t>
    </rPh>
    <phoneticPr fontId="7"/>
  </si>
  <si>
    <t>椣原</t>
    <rPh sb="0" eb="2">
      <t>シデハラ</t>
    </rPh>
    <phoneticPr fontId="7"/>
  </si>
  <si>
    <t>B2</t>
    <phoneticPr fontId="7"/>
  </si>
  <si>
    <t>J2</t>
    <phoneticPr fontId="7"/>
  </si>
  <si>
    <t>菊美台・上庄2.3・梨本・吉新</t>
    <rPh sb="4" eb="6">
      <t>カミノショウ</t>
    </rPh>
    <rPh sb="10" eb="12">
      <t>ナシモト</t>
    </rPh>
    <rPh sb="13" eb="15">
      <t>ヨシシン</t>
    </rPh>
    <phoneticPr fontId="7"/>
  </si>
  <si>
    <t>B3</t>
    <phoneticPr fontId="7"/>
  </si>
  <si>
    <t>馬見北</t>
    <rPh sb="0" eb="3">
      <t>ウマミキタ</t>
    </rPh>
    <phoneticPr fontId="7"/>
  </si>
  <si>
    <t>福貴・三里</t>
  </si>
  <si>
    <t>B4</t>
    <phoneticPr fontId="7"/>
  </si>
  <si>
    <t>馬見中・馬見南1.2.4～6</t>
    <rPh sb="0" eb="3">
      <t>ウマミナカ</t>
    </rPh>
    <rPh sb="4" eb="7">
      <t>ウマミミナミ</t>
    </rPh>
    <phoneticPr fontId="7"/>
  </si>
  <si>
    <t>J3</t>
    <phoneticPr fontId="7"/>
  </si>
  <si>
    <t>初香台・光ヶ丘・若井・春日丘・西宮</t>
    <rPh sb="4" eb="7">
      <t>ヒカリガオカ</t>
    </rPh>
    <rPh sb="8" eb="10">
      <t>ワカイ</t>
    </rPh>
    <rPh sb="11" eb="14">
      <t>カスガオカ</t>
    </rPh>
    <rPh sb="15" eb="17">
      <t>ニシノミヤ</t>
    </rPh>
    <phoneticPr fontId="7"/>
  </si>
  <si>
    <t>B5</t>
    <phoneticPr fontId="7"/>
  </si>
  <si>
    <t>越木塚</t>
  </si>
  <si>
    <t>斑鳩町　　　三郷町　　　平群町</t>
    <rPh sb="0" eb="3">
      <t>イカルガチョウ</t>
    </rPh>
    <rPh sb="6" eb="8">
      <t>サンゴウ</t>
    </rPh>
    <rPh sb="8" eb="9">
      <t>チョウ</t>
    </rPh>
    <rPh sb="12" eb="15">
      <t>ヘグリチョウ</t>
    </rPh>
    <phoneticPr fontId="7"/>
  </si>
  <si>
    <t>西和医療   センター北</t>
    <rPh sb="0" eb="2">
      <t>セイワ</t>
    </rPh>
    <rPh sb="2" eb="4">
      <t>イリョウ</t>
    </rPh>
    <rPh sb="11" eb="12">
      <t>キタ</t>
    </rPh>
    <phoneticPr fontId="7"/>
  </si>
  <si>
    <t>F1</t>
    <phoneticPr fontId="7"/>
  </si>
  <si>
    <t>龍田西1～3.5.6.8・三室・夕陽ケ丘・竜田川　　　　　   　　北信貴ヶ丘・龍田北6</t>
    <rPh sb="0" eb="3">
      <t>タツタニシ</t>
    </rPh>
    <rPh sb="13" eb="15">
      <t>ミムロ</t>
    </rPh>
    <rPh sb="16" eb="20">
      <t>ユウヒガオカ</t>
    </rPh>
    <rPh sb="21" eb="24">
      <t>タツタガワ</t>
    </rPh>
    <rPh sb="34" eb="39">
      <t>キタシギガオカ</t>
    </rPh>
    <rPh sb="40" eb="43">
      <t>タツタキタ</t>
    </rPh>
    <phoneticPr fontId="7"/>
  </si>
  <si>
    <t>上牧町</t>
    <rPh sb="0" eb="3">
      <t>カンマキチョウ</t>
    </rPh>
    <phoneticPr fontId="7"/>
  </si>
  <si>
    <t>C1</t>
    <phoneticPr fontId="7"/>
  </si>
  <si>
    <t>片岡台・桜ケ丘</t>
    <rPh sb="0" eb="3">
      <t>カタオカダイ</t>
    </rPh>
    <rPh sb="4" eb="7">
      <t>サクラガオカ</t>
    </rPh>
    <phoneticPr fontId="7"/>
  </si>
  <si>
    <t>C2</t>
    <phoneticPr fontId="7"/>
  </si>
  <si>
    <t>友が丘・米山台・服部台・緑ケ丘・滝川台　　　　　　　　　　ゆりが丘・ささゆり台</t>
    <rPh sb="0" eb="1">
      <t>トモ</t>
    </rPh>
    <rPh sb="2" eb="3">
      <t>オカ</t>
    </rPh>
    <rPh sb="4" eb="7">
      <t>ヨネヤマダイ</t>
    </rPh>
    <rPh sb="8" eb="11">
      <t>ハットリダイ</t>
    </rPh>
    <rPh sb="12" eb="15">
      <t>ミドリガオカ</t>
    </rPh>
    <rPh sb="16" eb="19">
      <t>タキガワダイ</t>
    </rPh>
    <rPh sb="32" eb="33">
      <t>オカ</t>
    </rPh>
    <rPh sb="38" eb="39">
      <t>ダイ</t>
    </rPh>
    <phoneticPr fontId="7"/>
  </si>
  <si>
    <t>C3</t>
    <phoneticPr fontId="7"/>
  </si>
  <si>
    <t>葛城台・松里園・大字上牧・中筋出作</t>
    <rPh sb="0" eb="3">
      <t>カツラギダイ</t>
    </rPh>
    <rPh sb="4" eb="7">
      <t>ショウリエン</t>
    </rPh>
    <rPh sb="8" eb="12">
      <t>オオアザカンマキ</t>
    </rPh>
    <rPh sb="13" eb="17">
      <t>ナカスジシュッサク</t>
    </rPh>
    <phoneticPr fontId="7"/>
  </si>
  <si>
    <t>■ お申込み注意事項について</t>
  </si>
  <si>
    <t>全域配布可能件数</t>
    <rPh sb="0" eb="2">
      <t>ゼンイキ</t>
    </rPh>
    <rPh sb="2" eb="4">
      <t>ハイフ</t>
    </rPh>
    <rPh sb="4" eb="6">
      <t>カノウ</t>
    </rPh>
    <rPh sb="6" eb="8">
      <t>ケンスウ</t>
    </rPh>
    <phoneticPr fontId="7"/>
  </si>
  <si>
    <t>・天候や諸事情により、配布期間にズレが生じる場合があります。</t>
  </si>
  <si>
    <t>・チラシの入庫締め切り日を厳守していただけますようよろしくお願いいたします。</t>
    <phoneticPr fontId="7"/>
  </si>
  <si>
    <t>河合町</t>
    <rPh sb="0" eb="3">
      <t>カワイチョウ</t>
    </rPh>
    <phoneticPr fontId="7"/>
  </si>
  <si>
    <t>D1</t>
    <phoneticPr fontId="7"/>
  </si>
  <si>
    <t>大輪田・城内・薬井・広瀬台・星和台</t>
    <rPh sb="0" eb="3">
      <t>オオワダ</t>
    </rPh>
    <rPh sb="4" eb="6">
      <t>ジョウナイ</t>
    </rPh>
    <rPh sb="7" eb="9">
      <t>クスリイ</t>
    </rPh>
    <rPh sb="10" eb="13">
      <t>ヒロセダイ</t>
    </rPh>
    <rPh sb="14" eb="17">
      <t>セイワダイ</t>
    </rPh>
    <phoneticPr fontId="7"/>
  </si>
  <si>
    <t>・チラシはお申込み枚数と同数を入庫ください。</t>
  </si>
  <si>
    <t>D2</t>
    <phoneticPr fontId="7"/>
  </si>
  <si>
    <t>穴闇・西穴闇・長楽・川合・泉台2.3　　　　　　　　　　　　　池部・池部1～3</t>
    <rPh sb="0" eb="2">
      <t>ナグラ</t>
    </rPh>
    <rPh sb="3" eb="6">
      <t>ニシナグラ</t>
    </rPh>
    <rPh sb="7" eb="9">
      <t>チョウラク</t>
    </rPh>
    <rPh sb="10" eb="12">
      <t>カワイ</t>
    </rPh>
    <rPh sb="13" eb="15">
      <t>イズミダイ</t>
    </rPh>
    <rPh sb="31" eb="33">
      <t>イケベ</t>
    </rPh>
    <rPh sb="34" eb="36">
      <t>イケベ</t>
    </rPh>
    <phoneticPr fontId="7"/>
  </si>
  <si>
    <t>※　入庫数がお申込数より多い場合は処分させていただきます。（取り置きはいたしません。）</t>
    <rPh sb="30" eb="31">
      <t>ト</t>
    </rPh>
    <rPh sb="32" eb="33">
      <t>オ</t>
    </rPh>
    <phoneticPr fontId="7"/>
  </si>
  <si>
    <t>※　足りない場合もご請求金額は変更できませんのでご了承お願いいたします。</t>
  </si>
  <si>
    <t>ご依頼件数合計</t>
    <rPh sb="1" eb="5">
      <t>イライケンスウ</t>
    </rPh>
    <rPh sb="5" eb="7">
      <t>ゴウケイ</t>
    </rPh>
    <phoneticPr fontId="7"/>
  </si>
  <si>
    <t>D3</t>
    <phoneticPr fontId="7"/>
  </si>
  <si>
    <t>山坊・佐味田・中山台・高塚台・久美ヶ丘　　　　　　　　　　西山台・彩りの杜</t>
    <rPh sb="0" eb="2">
      <t>ヤマノボウ</t>
    </rPh>
    <rPh sb="3" eb="6">
      <t>サミタ</t>
    </rPh>
    <rPh sb="7" eb="10">
      <t>ナカヤマダイ</t>
    </rPh>
    <rPh sb="11" eb="14">
      <t>タカツカダイ</t>
    </rPh>
    <rPh sb="15" eb="19">
      <t>クミガオカ</t>
    </rPh>
    <rPh sb="29" eb="32">
      <t>ニシヤマダイ</t>
    </rPh>
    <rPh sb="33" eb="34">
      <t>イロドリ</t>
    </rPh>
    <rPh sb="36" eb="37">
      <t>モリ</t>
    </rPh>
    <phoneticPr fontId="7"/>
  </si>
  <si>
    <t>・　配布割合は世帯数の１００％にならないことをご了承ください。</t>
  </si>
  <si>
    <t>※　配布されていない家もございますので、クレームは受け付けかねます。</t>
  </si>
  <si>
    <t>・A4サイズを超えるチラシはA4サイズ以下に折り加工後の承りとなりますのでご注意ください。</t>
    <rPh sb="7" eb="8">
      <t>コ</t>
    </rPh>
    <rPh sb="19" eb="21">
      <t>イカ</t>
    </rPh>
    <rPh sb="22" eb="23">
      <t>オ</t>
    </rPh>
    <rPh sb="24" eb="27">
      <t>カコウゴ</t>
    </rPh>
    <rPh sb="28" eb="29">
      <t>ウケタマワ</t>
    </rPh>
    <rPh sb="38" eb="40">
      <t>チュウイ</t>
    </rPh>
    <phoneticPr fontId="7"/>
  </si>
  <si>
    <t>※　カバー</t>
    <phoneticPr fontId="7"/>
  </si>
  <si>
    <t>○全域　「エリア」のほぼ全域が配布エリアです。（全戸配布ではございませんのでご注意ください。）</t>
    <rPh sb="1" eb="3">
      <t>ゼンイキ</t>
    </rPh>
    <rPh sb="12" eb="14">
      <t>ゼンイキ</t>
    </rPh>
    <rPh sb="15" eb="17">
      <t>ハイフ</t>
    </rPh>
    <rPh sb="24" eb="28">
      <t>ゼンコハイフ</t>
    </rPh>
    <rPh sb="39" eb="41">
      <t>チュウイ</t>
    </rPh>
    <phoneticPr fontId="7"/>
  </si>
  <si>
    <t>貴社名</t>
    <rPh sb="0" eb="3">
      <t>キシャメイ</t>
    </rPh>
    <phoneticPr fontId="7"/>
  </si>
  <si>
    <t>様</t>
    <rPh sb="0" eb="1">
      <t>サマ</t>
    </rPh>
    <phoneticPr fontId="7"/>
  </si>
  <si>
    <t>○一部　全域ではなく、記載されている地名の一部が配布エリアです。</t>
    <rPh sb="1" eb="3">
      <t>イチブ</t>
    </rPh>
    <rPh sb="4" eb="6">
      <t>ゼンイキ</t>
    </rPh>
    <rPh sb="11" eb="13">
      <t>キサイ</t>
    </rPh>
    <rPh sb="18" eb="20">
      <t>チメイ</t>
    </rPh>
    <rPh sb="21" eb="23">
      <t>イチブ</t>
    </rPh>
    <rPh sb="24" eb="26">
      <t>ハイフ</t>
    </rPh>
    <phoneticPr fontId="7"/>
  </si>
  <si>
    <t>○分割　他のブロック、エリアと分割して配布され、合わせて全域の配布になります。</t>
    <rPh sb="1" eb="3">
      <t>ブンカツ</t>
    </rPh>
    <rPh sb="4" eb="5">
      <t>タ</t>
    </rPh>
    <rPh sb="15" eb="17">
      <t>ブンカツ</t>
    </rPh>
    <rPh sb="19" eb="21">
      <t>ハイフ</t>
    </rPh>
    <rPh sb="24" eb="25">
      <t>ア</t>
    </rPh>
    <rPh sb="28" eb="30">
      <t>ゼンイキ</t>
    </rPh>
    <rPh sb="31" eb="33">
      <t>ハイフ</t>
    </rPh>
    <phoneticPr fontId="7"/>
  </si>
  <si>
    <t>挟み込まず</t>
    <rPh sb="0" eb="1">
      <t>ハサ</t>
    </rPh>
    <rPh sb="2" eb="3">
      <t>コ</t>
    </rPh>
    <phoneticPr fontId="7"/>
  </si>
  <si>
    <t>配布困難なエリアが多いのですが、出来る限り配布パフォーマンスを上げるための措置です。</t>
    <rPh sb="0" eb="2">
      <t>ハイフ</t>
    </rPh>
    <rPh sb="2" eb="4">
      <t>コンナン</t>
    </rPh>
    <rPh sb="9" eb="10">
      <t>オオ</t>
    </rPh>
    <rPh sb="16" eb="18">
      <t>デキ</t>
    </rPh>
    <rPh sb="19" eb="20">
      <t>カギ</t>
    </rPh>
    <rPh sb="21" eb="23">
      <t>ハイフ</t>
    </rPh>
    <rPh sb="31" eb="32">
      <t>ア</t>
    </rPh>
    <rPh sb="37" eb="39">
      <t>ソチ</t>
    </rPh>
    <phoneticPr fontId="7"/>
  </si>
  <si>
    <t>ブロック</t>
    <phoneticPr fontId="7"/>
  </si>
  <si>
    <t>大和郡山市</t>
    <rPh sb="0" eb="5">
      <t>ヤマトコオリヤマシ</t>
    </rPh>
    <phoneticPr fontId="7"/>
  </si>
  <si>
    <t>新町・千日町</t>
    <rPh sb="0" eb="2">
      <t>シンチョウ</t>
    </rPh>
    <rPh sb="3" eb="6">
      <t>センニチチョウ</t>
    </rPh>
    <phoneticPr fontId="7"/>
  </si>
  <si>
    <t>天理市</t>
    <rPh sb="0" eb="3">
      <t>テンリシ</t>
    </rPh>
    <phoneticPr fontId="7"/>
  </si>
  <si>
    <t>櫟本町・石上町</t>
    <rPh sb="0" eb="3">
      <t>イチノモトチョウ</t>
    </rPh>
    <rPh sb="4" eb="7">
      <t>イソノカミチョウ</t>
    </rPh>
    <phoneticPr fontId="7"/>
  </si>
  <si>
    <t>田部町・別所町・川原城町</t>
    <rPh sb="0" eb="3">
      <t>タベチョウ</t>
    </rPh>
    <rPh sb="4" eb="7">
      <t>ベッショチョウ</t>
    </rPh>
    <rPh sb="8" eb="12">
      <t>カワハラジョウチョウ</t>
    </rPh>
    <phoneticPr fontId="7"/>
  </si>
  <si>
    <t>丹波市町・守目堂町・勾田町　　　　　　　　　　　　　　　　　御経野町・杣之内町・田町</t>
    <rPh sb="0" eb="4">
      <t>タンバイチチョウ</t>
    </rPh>
    <rPh sb="5" eb="9">
      <t>モリメドウチョウ</t>
    </rPh>
    <rPh sb="10" eb="13">
      <t>マガタチョウ</t>
    </rPh>
    <phoneticPr fontId="7"/>
  </si>
  <si>
    <t>泉原町・矢田山町</t>
    <rPh sb="0" eb="3">
      <t>イズミハラチョウ</t>
    </rPh>
    <rPh sb="4" eb="8">
      <t>ヤタヤマチョウ</t>
    </rPh>
    <phoneticPr fontId="7"/>
  </si>
  <si>
    <t>田井庄町・富堂町・東西井戸堂町</t>
    <rPh sb="0" eb="4">
      <t>タイノショウチョウ</t>
    </rPh>
    <rPh sb="5" eb="8">
      <t>トミドウチョウ</t>
    </rPh>
    <rPh sb="9" eb="10">
      <t>ヒガシ</t>
    </rPh>
    <rPh sb="10" eb="15">
      <t>ニシイドウドウチョウ</t>
    </rPh>
    <phoneticPr fontId="7"/>
  </si>
  <si>
    <t>指柳町・前栽町・杉本町</t>
    <rPh sb="0" eb="3">
      <t>サシヤナギチョウ</t>
    </rPh>
    <rPh sb="4" eb="7">
      <t>センザイチョウ</t>
    </rPh>
    <rPh sb="8" eb="11">
      <t>スギモトチョウ</t>
    </rPh>
    <phoneticPr fontId="7"/>
  </si>
  <si>
    <t>山田町・池之内町</t>
    <rPh sb="0" eb="3">
      <t>ヤマダチョウ</t>
    </rPh>
    <rPh sb="4" eb="8">
      <t>イケノウチチョウ</t>
    </rPh>
    <phoneticPr fontId="7"/>
  </si>
  <si>
    <t>R24号線側　　</t>
    <rPh sb="3" eb="5">
      <t>ゴウセン</t>
    </rPh>
    <rPh sb="5" eb="6">
      <t>ガワ</t>
    </rPh>
    <phoneticPr fontId="7"/>
  </si>
  <si>
    <t>B6</t>
    <phoneticPr fontId="7"/>
  </si>
  <si>
    <t>小路町・中町・平等坊町・荒蒔町・岩室町</t>
    <rPh sb="0" eb="3">
      <t>ショウジチョウ</t>
    </rPh>
    <rPh sb="4" eb="6">
      <t>ナカマチ</t>
    </rPh>
    <rPh sb="7" eb="11">
      <t>ビョウドウボウチョウ</t>
    </rPh>
    <phoneticPr fontId="7"/>
  </si>
  <si>
    <t>小泉町・西田中町</t>
    <rPh sb="0" eb="3">
      <t>コイズミチョウ</t>
    </rPh>
    <rPh sb="4" eb="8">
      <t>ニシタナカチョウ</t>
    </rPh>
    <phoneticPr fontId="7"/>
  </si>
  <si>
    <t>B7</t>
    <phoneticPr fontId="7"/>
  </si>
  <si>
    <t>二階堂上ノ庄町・嘉幡町　　　　　　　　　　　　　　　　　　　　二階堂南北菅田町・庵治町</t>
    <rPh sb="0" eb="4">
      <t>ニカイドウカミ</t>
    </rPh>
    <rPh sb="5" eb="7">
      <t>ショウチョウ</t>
    </rPh>
    <rPh sb="8" eb="11">
      <t>カバタチョウ</t>
    </rPh>
    <phoneticPr fontId="7"/>
  </si>
  <si>
    <t>植槻町・代官町・九条平野町・城の台町</t>
    <rPh sb="0" eb="3">
      <t>ウエツキチョウ</t>
    </rPh>
    <rPh sb="4" eb="7">
      <t>ダイカンチョウ</t>
    </rPh>
    <rPh sb="8" eb="12">
      <t>クジョウヒラノ</t>
    </rPh>
    <rPh sb="12" eb="13">
      <t>チョウ</t>
    </rPh>
    <rPh sb="14" eb="15">
      <t>シロ</t>
    </rPh>
    <rPh sb="16" eb="18">
      <t>ダイチョウ</t>
    </rPh>
    <phoneticPr fontId="7"/>
  </si>
  <si>
    <t>B8</t>
    <phoneticPr fontId="7"/>
  </si>
  <si>
    <t>長柄町・西長柄町・柳本町</t>
    <rPh sb="0" eb="3">
      <t>ナガラチョウ</t>
    </rPh>
    <rPh sb="4" eb="8">
      <t>ニシナガラチョウ</t>
    </rPh>
    <rPh sb="9" eb="12">
      <t>ヤナギモトチョウ</t>
    </rPh>
    <phoneticPr fontId="7"/>
  </si>
  <si>
    <t>柳町・九条町・城町・城北町・北郡山町</t>
    <rPh sb="0" eb="2">
      <t>ヤナギマチ</t>
    </rPh>
    <rPh sb="3" eb="6">
      <t>クジョウチョウ</t>
    </rPh>
    <rPh sb="7" eb="9">
      <t>ジョウチョウ</t>
    </rPh>
    <rPh sb="10" eb="13">
      <t>ジョウホクチョウ</t>
    </rPh>
    <rPh sb="14" eb="18">
      <t>キタコオリヤマチョウ</t>
    </rPh>
    <phoneticPr fontId="7"/>
  </si>
  <si>
    <t>冠山町・城見町・朝日町・箕山町・城南町　　　　　　　　　藤原町・永慶寺町・西岡町</t>
    <rPh sb="0" eb="3">
      <t>カンザンチョウ</t>
    </rPh>
    <rPh sb="4" eb="7">
      <t>シロミチョウ</t>
    </rPh>
    <rPh sb="8" eb="11">
      <t>アサヒチョウ</t>
    </rPh>
    <rPh sb="12" eb="15">
      <t>ミノヤマチョウ</t>
    </rPh>
    <phoneticPr fontId="7"/>
  </si>
  <si>
    <t>川西町　　　　三宅町</t>
    <rPh sb="0" eb="2">
      <t>カワニシ</t>
    </rPh>
    <rPh sb="2" eb="3">
      <t>マチ</t>
    </rPh>
    <rPh sb="7" eb="9">
      <t>ミヤケ</t>
    </rPh>
    <rPh sb="9" eb="10">
      <t>チョウ</t>
    </rPh>
    <phoneticPr fontId="7"/>
  </si>
  <si>
    <t>全</t>
    <rPh sb="0" eb="1">
      <t>ゼン</t>
    </rPh>
    <phoneticPr fontId="7"/>
  </si>
  <si>
    <t>C5</t>
    <phoneticPr fontId="7"/>
  </si>
  <si>
    <t>結崎・下永</t>
    <rPh sb="0" eb="2">
      <t>ユウザキ</t>
    </rPh>
    <rPh sb="3" eb="5">
      <t>シモナガ</t>
    </rPh>
    <phoneticPr fontId="7"/>
  </si>
  <si>
    <t>C6</t>
    <phoneticPr fontId="7"/>
  </si>
  <si>
    <t>吐田・梅戸・唐院・保田・屏風・小柳</t>
    <rPh sb="0" eb="1">
      <t>ハ</t>
    </rPh>
    <rPh sb="1" eb="2">
      <t>タ</t>
    </rPh>
    <rPh sb="3" eb="5">
      <t>ウメド</t>
    </rPh>
    <rPh sb="6" eb="8">
      <t>トウイン</t>
    </rPh>
    <phoneticPr fontId="7"/>
  </si>
  <si>
    <t>田中町</t>
    <rPh sb="0" eb="3">
      <t>タナカチョウ</t>
    </rPh>
    <phoneticPr fontId="7"/>
  </si>
  <si>
    <t>C7</t>
    <phoneticPr fontId="7"/>
  </si>
  <si>
    <t>伴堂・石見・三河・但馬・上但馬</t>
    <rPh sb="0" eb="2">
      <t>トモンドウ</t>
    </rPh>
    <rPh sb="3" eb="5">
      <t>イワミ</t>
    </rPh>
    <rPh sb="6" eb="8">
      <t>ミカワ</t>
    </rPh>
    <rPh sb="9" eb="11">
      <t>タジマ</t>
    </rPh>
    <rPh sb="12" eb="15">
      <t>カミタジマ</t>
    </rPh>
    <phoneticPr fontId="7"/>
  </si>
  <si>
    <t>南郡山町・新木町・柳町・城町</t>
    <rPh sb="0" eb="4">
      <t>ミナミコオリヤマチョウ</t>
    </rPh>
    <rPh sb="5" eb="8">
      <t>ニキチョウ</t>
    </rPh>
    <rPh sb="9" eb="11">
      <t>ヤナギチョウ</t>
    </rPh>
    <rPh sb="12" eb="14">
      <t>ジョウチョウ</t>
    </rPh>
    <phoneticPr fontId="7"/>
  </si>
  <si>
    <t>高田町・高田口町・野垣内町・西野垣内町</t>
    <rPh sb="0" eb="3">
      <t>タカダチョウ</t>
    </rPh>
    <rPh sb="4" eb="8">
      <t>タカダグチチョウ</t>
    </rPh>
    <rPh sb="9" eb="13">
      <t>ノガイトチョウ</t>
    </rPh>
    <rPh sb="14" eb="19">
      <t>ニシノガイトチョウ</t>
    </rPh>
    <phoneticPr fontId="7"/>
  </si>
  <si>
    <t>安堵町</t>
    <rPh sb="0" eb="3">
      <t>アンドチョウ</t>
    </rPh>
    <phoneticPr fontId="7"/>
  </si>
  <si>
    <t>C8</t>
    <phoneticPr fontId="7"/>
  </si>
  <si>
    <t>東安堵</t>
    <rPh sb="0" eb="3">
      <t>ヒガシアンド</t>
    </rPh>
    <phoneticPr fontId="7"/>
  </si>
  <si>
    <t>柳町東</t>
    <rPh sb="0" eb="2">
      <t>ヤナギマチ</t>
    </rPh>
    <rPh sb="2" eb="3">
      <t>ヒガシ</t>
    </rPh>
    <phoneticPr fontId="7"/>
  </si>
  <si>
    <t>C9</t>
    <phoneticPr fontId="7"/>
  </si>
  <si>
    <t>西安堵・笠目・窪田・岡崎・かしの木台</t>
    <rPh sb="0" eb="3">
      <t>ニシアンド</t>
    </rPh>
    <rPh sb="4" eb="6">
      <t>カサメ</t>
    </rPh>
    <rPh sb="7" eb="9">
      <t>クボタ</t>
    </rPh>
    <rPh sb="10" eb="12">
      <t>オカザキ</t>
    </rPh>
    <rPh sb="16" eb="18">
      <t>キダイ</t>
    </rPh>
    <phoneticPr fontId="7"/>
  </si>
  <si>
    <t>下三橋町・若槻町・稗田町</t>
    <rPh sb="0" eb="4">
      <t>シモミツハシチョウ</t>
    </rPh>
    <rPh sb="5" eb="8">
      <t>ワカツキチョウ</t>
    </rPh>
    <rPh sb="9" eb="12">
      <t>ヒエダチョウ</t>
    </rPh>
    <phoneticPr fontId="7"/>
  </si>
  <si>
    <t>美濃庄町・番条町</t>
    <rPh sb="0" eb="4">
      <t>ミノショウチョウ</t>
    </rPh>
    <rPh sb="5" eb="8">
      <t>バンジョウチョウ</t>
    </rPh>
    <phoneticPr fontId="7"/>
  </si>
  <si>
    <t>桜井市</t>
    <rPh sb="0" eb="3">
      <t>サクライシ</t>
    </rPh>
    <phoneticPr fontId="7"/>
  </si>
  <si>
    <t>芝・大泉・三輪・新屋敷</t>
    <rPh sb="0" eb="1">
      <t>シバ</t>
    </rPh>
    <rPh sb="2" eb="4">
      <t>オオイズミ</t>
    </rPh>
    <rPh sb="5" eb="7">
      <t>ミワ</t>
    </rPh>
    <rPh sb="8" eb="11">
      <t>シンヤシキ</t>
    </rPh>
    <phoneticPr fontId="7"/>
  </si>
  <si>
    <t>R25号線北　　　　　</t>
    <rPh sb="3" eb="5">
      <t>ゴウセン</t>
    </rPh>
    <rPh sb="5" eb="6">
      <t>キタ</t>
    </rPh>
    <phoneticPr fontId="7"/>
  </si>
  <si>
    <t>小泉町東・小林町西・北西町・南井町・小南町・豊浦町</t>
    <rPh sb="0" eb="4">
      <t>コイズミチョウヒガシ</t>
    </rPh>
    <rPh sb="5" eb="9">
      <t>コバヤシチョウニシ</t>
    </rPh>
    <rPh sb="10" eb="13">
      <t>キタニシチョウ</t>
    </rPh>
    <phoneticPr fontId="7"/>
  </si>
  <si>
    <t>小泉町・筒井町</t>
    <rPh sb="0" eb="3">
      <t>コイズミチョウ</t>
    </rPh>
    <rPh sb="4" eb="7">
      <t>ツツイチョウ</t>
    </rPh>
    <phoneticPr fontId="7"/>
  </si>
  <si>
    <t>東新堂・上之庄・粟殿</t>
    <rPh sb="0" eb="3">
      <t>ヒガシシンドウ</t>
    </rPh>
    <rPh sb="4" eb="7">
      <t>カミノショウ</t>
    </rPh>
    <rPh sb="8" eb="10">
      <t>オオドノ</t>
    </rPh>
    <phoneticPr fontId="7"/>
  </si>
  <si>
    <t>丹後庄町</t>
    <rPh sb="0" eb="2">
      <t>タンゴ</t>
    </rPh>
    <rPh sb="2" eb="4">
      <t>ショウチョウ</t>
    </rPh>
    <phoneticPr fontId="7"/>
  </si>
  <si>
    <t>D4</t>
    <phoneticPr fontId="7"/>
  </si>
  <si>
    <t>川合・桜井</t>
    <rPh sb="0" eb="2">
      <t>カワイ</t>
    </rPh>
    <rPh sb="3" eb="5">
      <t>サクライ</t>
    </rPh>
    <phoneticPr fontId="7"/>
  </si>
  <si>
    <t>筒井町</t>
    <rPh sb="0" eb="3">
      <t>ツツイチョウ</t>
    </rPh>
    <phoneticPr fontId="7"/>
  </si>
  <si>
    <t>D5</t>
    <phoneticPr fontId="7"/>
  </si>
  <si>
    <t>吉備・戒重・阿部・安倍木材団地</t>
    <rPh sb="0" eb="2">
      <t>キビ</t>
    </rPh>
    <rPh sb="3" eb="5">
      <t>カイジュウ</t>
    </rPh>
    <rPh sb="6" eb="8">
      <t>アベ</t>
    </rPh>
    <rPh sb="9" eb="15">
      <t>アベモクザイダンチ</t>
    </rPh>
    <phoneticPr fontId="7"/>
  </si>
  <si>
    <t>R25号線南　　　　　</t>
    <rPh sb="3" eb="5">
      <t>ゴウセン</t>
    </rPh>
    <rPh sb="5" eb="6">
      <t>ミナミ</t>
    </rPh>
    <phoneticPr fontId="7"/>
  </si>
  <si>
    <t>馬司町・今国府町・昭和町・額田部北町　　　　　　　　　　長安寺町・池沢町・西町・柏木町</t>
    <rPh sb="0" eb="3">
      <t>マツカサチョウ</t>
    </rPh>
    <rPh sb="4" eb="8">
      <t>イマゴウチョウ</t>
    </rPh>
    <rPh sb="9" eb="12">
      <t>ショウワチョウ</t>
    </rPh>
    <phoneticPr fontId="7"/>
  </si>
  <si>
    <t>D6</t>
    <phoneticPr fontId="7"/>
  </si>
  <si>
    <t>谷・河西・浅古・上之宮</t>
    <rPh sb="0" eb="1">
      <t>タニ</t>
    </rPh>
    <rPh sb="2" eb="4">
      <t>カワニシ</t>
    </rPh>
    <rPh sb="5" eb="7">
      <t>アサコ</t>
    </rPh>
    <rPh sb="8" eb="11">
      <t>ウエノミヤ</t>
    </rPh>
    <phoneticPr fontId="7"/>
  </si>
  <si>
    <t>D7</t>
    <phoneticPr fontId="7"/>
  </si>
  <si>
    <t>慈恩寺・朝倉台・金屋</t>
    <rPh sb="0" eb="3">
      <t>ジオンジ</t>
    </rPh>
    <rPh sb="4" eb="7">
      <t>アサクラダイ</t>
    </rPh>
    <rPh sb="8" eb="10">
      <t>カナヤ</t>
    </rPh>
    <phoneticPr fontId="7"/>
  </si>
  <si>
    <t>額田部寺町・額田部南町</t>
    <rPh sb="0" eb="1">
      <t>ガク</t>
    </rPh>
    <rPh sb="1" eb="3">
      <t>タベ</t>
    </rPh>
    <rPh sb="3" eb="5">
      <t>テラマチ</t>
    </rPh>
    <rPh sb="6" eb="11">
      <t>ヌカタベミナミマチ</t>
    </rPh>
    <phoneticPr fontId="7"/>
  </si>
  <si>
    <t>D8</t>
    <phoneticPr fontId="7"/>
  </si>
  <si>
    <t>金屋・忍阪・赤尾・外山</t>
    <rPh sb="0" eb="2">
      <t>カナヤ</t>
    </rPh>
    <rPh sb="3" eb="5">
      <t>オツサカ</t>
    </rPh>
    <rPh sb="6" eb="8">
      <t>アカオ</t>
    </rPh>
    <rPh sb="9" eb="11">
      <t>トビ</t>
    </rPh>
    <phoneticPr fontId="7"/>
  </si>
  <si>
    <t>A12</t>
    <phoneticPr fontId="7"/>
  </si>
  <si>
    <t>近鉄郡山駅東側</t>
    <rPh sb="0" eb="5">
      <t>キンテツコオリヤマエキ</t>
    </rPh>
    <rPh sb="5" eb="7">
      <t>ヒガシガワ</t>
    </rPh>
    <phoneticPr fontId="7"/>
  </si>
  <si>
    <t>A13</t>
    <phoneticPr fontId="7"/>
  </si>
  <si>
    <t>山本町・東西奈良口町</t>
    <rPh sb="0" eb="2">
      <t>ヤマモト</t>
    </rPh>
    <rPh sb="2" eb="3">
      <t>マチ</t>
    </rPh>
    <rPh sb="4" eb="6">
      <t>トウザイ</t>
    </rPh>
    <rPh sb="6" eb="8">
      <t>ナラ</t>
    </rPh>
    <rPh sb="8" eb="9">
      <t>クチ</t>
    </rPh>
    <rPh sb="9" eb="10">
      <t>マチ</t>
    </rPh>
    <phoneticPr fontId="7"/>
  </si>
  <si>
    <t>西観音寺町</t>
    <rPh sb="0" eb="5">
      <t>ニシカンノンジチョウ</t>
    </rPh>
    <phoneticPr fontId="7"/>
  </si>
  <si>
    <t>九条町東側・北郡山町東側</t>
    <rPh sb="0" eb="3">
      <t>クジョウチョウ</t>
    </rPh>
    <rPh sb="3" eb="5">
      <t>ヒガシガワ</t>
    </rPh>
    <rPh sb="6" eb="10">
      <t>キタコオリヤマチョウ</t>
    </rPh>
    <rPh sb="10" eb="12">
      <t>ヒガシガワ</t>
    </rPh>
    <phoneticPr fontId="7"/>
  </si>
  <si>
    <t>田原本町</t>
    <rPh sb="0" eb="4">
      <t>タワラモトチョウ</t>
    </rPh>
    <phoneticPr fontId="7"/>
  </si>
  <si>
    <t>小阪・阪手・唐古・西代・今里・鍵</t>
    <rPh sb="0" eb="2">
      <t>コサカ</t>
    </rPh>
    <rPh sb="3" eb="5">
      <t>サカテ</t>
    </rPh>
    <rPh sb="6" eb="8">
      <t>カラコ</t>
    </rPh>
    <rPh sb="9" eb="11">
      <t>ニシンダイ</t>
    </rPh>
    <phoneticPr fontId="7"/>
  </si>
  <si>
    <t>秦庄・新木・宮森・千代・笠形</t>
    <rPh sb="0" eb="2">
      <t>ハタノショウ</t>
    </rPh>
    <rPh sb="3" eb="5">
      <t>ニキ</t>
    </rPh>
    <rPh sb="6" eb="8">
      <t>ミヤノモリ</t>
    </rPh>
    <phoneticPr fontId="7"/>
  </si>
  <si>
    <t>八尾・新町</t>
    <rPh sb="0" eb="2">
      <t>ヤオ</t>
    </rPh>
    <rPh sb="3" eb="5">
      <t>シンマチ</t>
    </rPh>
    <phoneticPr fontId="7"/>
  </si>
  <si>
    <t>C4</t>
    <phoneticPr fontId="7"/>
  </si>
  <si>
    <t>字なし・保津・十六面・薬王寺・三笠</t>
    <rPh sb="0" eb="1">
      <t>アザ</t>
    </rPh>
    <rPh sb="4" eb="6">
      <t>ホヅ</t>
    </rPh>
    <rPh sb="7" eb="10">
      <t>ジュウロクセン</t>
    </rPh>
    <phoneticPr fontId="7"/>
  </si>
  <si>
    <t>○一部　全域ではなく、一部が配布エリアです。</t>
    <rPh sb="1" eb="3">
      <t>イチブ</t>
    </rPh>
    <rPh sb="4" eb="6">
      <t>ゼンイキ</t>
    </rPh>
    <rPh sb="11" eb="13">
      <t>イチブ</t>
    </rPh>
    <rPh sb="14" eb="16">
      <t>ハイフ</t>
    </rPh>
    <phoneticPr fontId="7"/>
  </si>
  <si>
    <t>大和郡山市の部数表が大変分かりづらくなっており、誠にご不便をおかけします。</t>
    <rPh sb="0" eb="5">
      <t>ヤマトコオリヤマシ</t>
    </rPh>
    <rPh sb="6" eb="9">
      <t>ブスウヒョウ</t>
    </rPh>
    <rPh sb="10" eb="12">
      <t>タイヘン</t>
    </rPh>
    <rPh sb="12" eb="13">
      <t>ワ</t>
    </rPh>
    <rPh sb="24" eb="25">
      <t>マコト</t>
    </rPh>
    <rPh sb="27" eb="29">
      <t>フベン</t>
    </rPh>
    <phoneticPr fontId="7"/>
  </si>
  <si>
    <t>上記の形になった理由といたしましては、大和郡山市特有の「飛び地・入組み地」があり、</t>
    <rPh sb="0" eb="2">
      <t>ジョウキ</t>
    </rPh>
    <rPh sb="3" eb="4">
      <t>カタチ</t>
    </rPh>
    <rPh sb="8" eb="10">
      <t>リユウ</t>
    </rPh>
    <rPh sb="19" eb="24">
      <t>ヤマトコオリヤマシ</t>
    </rPh>
    <rPh sb="24" eb="26">
      <t>トクユウ</t>
    </rPh>
    <rPh sb="28" eb="29">
      <t>ト</t>
    </rPh>
    <rPh sb="30" eb="31">
      <t>チ</t>
    </rPh>
    <rPh sb="32" eb="34">
      <t>イリク</t>
    </rPh>
    <rPh sb="35" eb="36">
      <t>チ</t>
    </rPh>
    <phoneticPr fontId="7"/>
  </si>
  <si>
    <t>橿原市</t>
    <rPh sb="0" eb="3">
      <t>カシハラシ</t>
    </rPh>
    <phoneticPr fontId="7"/>
  </si>
  <si>
    <t>真菅</t>
    <rPh sb="0" eb="2">
      <t>マスガ</t>
    </rPh>
    <phoneticPr fontId="7"/>
  </si>
  <si>
    <t>中曽司町・小槻町・飯高町</t>
    <phoneticPr fontId="7"/>
  </si>
  <si>
    <t>大和高田市</t>
    <rPh sb="0" eb="5">
      <t>ヤマトタカダシ</t>
    </rPh>
    <phoneticPr fontId="7"/>
  </si>
  <si>
    <t>北西</t>
    <rPh sb="0" eb="2">
      <t>ホクセイ</t>
    </rPh>
    <phoneticPr fontId="7"/>
  </si>
  <si>
    <t>池田・大谷・築山・野口</t>
    <phoneticPr fontId="7"/>
  </si>
  <si>
    <t>曽我町・曲川町</t>
    <rPh sb="4" eb="7">
      <t>マガリカワチョウ</t>
    </rPh>
    <phoneticPr fontId="7"/>
  </si>
  <si>
    <t>北東</t>
    <rPh sb="0" eb="2">
      <t>ホクトウ</t>
    </rPh>
    <phoneticPr fontId="7"/>
  </si>
  <si>
    <t>大中・有井・市場・岡崎</t>
    <phoneticPr fontId="7"/>
  </si>
  <si>
    <t>大垣町・北妙法寺町・土橋町・豊田町</t>
    <phoneticPr fontId="7"/>
  </si>
  <si>
    <t>JR高田駅　　　　</t>
    <rPh sb="2" eb="4">
      <t>タカダ</t>
    </rPh>
    <rPh sb="4" eb="5">
      <t>エキ</t>
    </rPh>
    <phoneticPr fontId="7"/>
  </si>
  <si>
    <t>土庫・大字土庫・神楽・大字神楽・藤森・池尻　　　　　　　日之出東西本町・日之出町</t>
    <phoneticPr fontId="7"/>
  </si>
  <si>
    <t>R166号線南　　　　</t>
    <rPh sb="4" eb="6">
      <t>ゴウセン</t>
    </rPh>
    <rPh sb="6" eb="7">
      <t>ミナミ</t>
    </rPh>
    <phoneticPr fontId="7"/>
  </si>
  <si>
    <t>雲梯町・新堂町・五井町・寺田町・今井町・忌部町</t>
    <phoneticPr fontId="7"/>
  </si>
  <si>
    <t>東坊城町・古川町・光陽町</t>
    <phoneticPr fontId="7"/>
  </si>
  <si>
    <t>南本町・内本町・北本町・本郷町・高砂町　　　　　　　　　　永和町・西町・大中南町・大中東町・三和町　　　　　　　　昭和町・幸町・旭北町・大東町</t>
    <phoneticPr fontId="7"/>
  </si>
  <si>
    <t>大谷町・慈明寺町・吉田町・西池尻町・川西町</t>
    <phoneticPr fontId="7"/>
  </si>
  <si>
    <t>新ノ口・八木</t>
    <rPh sb="0" eb="1">
      <t>ニ</t>
    </rPh>
    <rPh sb="4" eb="6">
      <t>ヤギ</t>
    </rPh>
    <phoneticPr fontId="7"/>
  </si>
  <si>
    <t>新口町・西新堂町・上品寺町</t>
    <phoneticPr fontId="7"/>
  </si>
  <si>
    <t>地黄町・小綱町</t>
    <phoneticPr fontId="7"/>
  </si>
  <si>
    <t>近鉄高田市駅</t>
    <rPh sb="0" eb="2">
      <t>キンテツ</t>
    </rPh>
    <rPh sb="2" eb="6">
      <t>タカダシエキ</t>
    </rPh>
    <phoneticPr fontId="7"/>
  </si>
  <si>
    <t>八木町・北八木町・内膳町</t>
    <phoneticPr fontId="7"/>
  </si>
  <si>
    <t>葛本町・新賀町</t>
    <phoneticPr fontId="7"/>
  </si>
  <si>
    <t>十市町・太田市町・東竹田町・中町</t>
    <phoneticPr fontId="7"/>
  </si>
  <si>
    <t>常盤町・石原田町・山之坊町</t>
    <phoneticPr fontId="7"/>
  </si>
  <si>
    <t>木原町・醍醐町</t>
    <phoneticPr fontId="7"/>
  </si>
  <si>
    <t>田井新町・蔵之宮町・中三倉堂　　　　　　　　　　　　　　　南陽町・甘田町</t>
    <phoneticPr fontId="7"/>
  </si>
  <si>
    <t>畝傍</t>
    <rPh sb="0" eb="2">
      <t>ウネビ</t>
    </rPh>
    <phoneticPr fontId="7"/>
  </si>
  <si>
    <t>A14</t>
    <phoneticPr fontId="7"/>
  </si>
  <si>
    <t>四条町・大久保町・城殿町・御坊町・畝傍町</t>
    <phoneticPr fontId="7"/>
  </si>
  <si>
    <t>A15</t>
    <phoneticPr fontId="7"/>
  </si>
  <si>
    <t>大字曽大根・大字田井・勝目・出・西坊城　　　　　　　　　奥田・秋吉・吉井・根成柿</t>
    <phoneticPr fontId="7"/>
  </si>
  <si>
    <t>南東</t>
    <rPh sb="0" eb="2">
      <t>ナントウ</t>
    </rPh>
    <phoneticPr fontId="7"/>
  </si>
  <si>
    <t>A16</t>
    <phoneticPr fontId="7"/>
  </si>
  <si>
    <t>菖蒲町・五条野町</t>
    <phoneticPr fontId="7"/>
  </si>
  <si>
    <t>A17</t>
    <phoneticPr fontId="7"/>
  </si>
  <si>
    <t>大軽町・見瀬町・久米町</t>
    <phoneticPr fontId="7"/>
  </si>
  <si>
    <t>御所市</t>
    <rPh sb="0" eb="3">
      <t>ゴセシ</t>
    </rPh>
    <phoneticPr fontId="7"/>
  </si>
  <si>
    <t>元町・東松本・字なし・櫛羅・竹田　　　　　　　　　　　　　　楢原・幸町・三室・小林</t>
    <rPh sb="0" eb="2">
      <t>モトマチ</t>
    </rPh>
    <rPh sb="39" eb="41">
      <t>コバヤシ</t>
    </rPh>
    <phoneticPr fontId="7"/>
  </si>
  <si>
    <t>A18</t>
    <phoneticPr fontId="7"/>
  </si>
  <si>
    <t>石川町・栄和町・田中町・和田町</t>
    <phoneticPr fontId="7"/>
  </si>
  <si>
    <t>白橿</t>
    <rPh sb="0" eb="2">
      <t>シラカシ</t>
    </rPh>
    <phoneticPr fontId="7"/>
  </si>
  <si>
    <t>A19</t>
    <phoneticPr fontId="7"/>
  </si>
  <si>
    <t>白橿町・南妙法寺町</t>
    <phoneticPr fontId="7"/>
  </si>
  <si>
    <t>葛城市</t>
    <rPh sb="0" eb="3">
      <t>カツラギシ</t>
    </rPh>
    <phoneticPr fontId="7"/>
  </si>
  <si>
    <t>北西ブロック</t>
    <rPh sb="0" eb="2">
      <t>ホクセイ</t>
    </rPh>
    <phoneticPr fontId="7"/>
  </si>
  <si>
    <t>今在家・染野・新在家・加守・當麻・勝根　　　　　　　　　　竹内・長尾・木戸</t>
    <phoneticPr fontId="7"/>
  </si>
  <si>
    <t>北東ブロック</t>
    <rPh sb="0" eb="2">
      <t>ホクトウ</t>
    </rPh>
    <phoneticPr fontId="7"/>
  </si>
  <si>
    <t>兵家・南今市・八川・疋田・尺土・大畑</t>
    <rPh sb="16" eb="18">
      <t>オオハタ</t>
    </rPh>
    <phoneticPr fontId="7"/>
  </si>
  <si>
    <t>南西ブロック</t>
    <rPh sb="0" eb="2">
      <t>ナンセイ</t>
    </rPh>
    <phoneticPr fontId="7"/>
  </si>
  <si>
    <t>中戸・辨之庄・北道穂・南道穂・新庄葛木　　　　　　　　　南藤井・大屋・西辻・林堂</t>
    <phoneticPr fontId="7"/>
  </si>
  <si>
    <t>南東ブロック</t>
    <rPh sb="0" eb="2">
      <t>ナントウ</t>
    </rPh>
    <phoneticPr fontId="7"/>
  </si>
  <si>
    <t>西室・東室・柿本・笛堂・北花内・忍海　　　　　　　　　　　薑・新村・新町・南花内</t>
    <phoneticPr fontId="7"/>
  </si>
  <si>
    <t>旭南町・北片塩町・片塩町・今里町　　　　　　　　　　　　　中今里町・南今里町・東三倉堂町　　　　　　　　　　　　　　磯野東町・磯野北町</t>
    <phoneticPr fontId="7"/>
  </si>
  <si>
    <t>磯野南町・磯野町・春日町・栄町・東中　　　　　　　　　　　大字東中・西三倉堂・曽大根・磯野新町</t>
    <phoneticPr fontId="7"/>
  </si>
  <si>
    <t>本町5・太子1・明神1～3・南元町</t>
    <rPh sb="0" eb="2">
      <t>ホンマチ</t>
    </rPh>
    <rPh sb="4" eb="6">
      <t>タイシ</t>
    </rPh>
    <rPh sb="8" eb="10">
      <t>ミョウジン</t>
    </rPh>
    <rPh sb="14" eb="17">
      <t>ミナミモトマチ</t>
    </rPh>
    <phoneticPr fontId="7"/>
  </si>
  <si>
    <t>近鉄郡山駅東側</t>
    <rPh sb="0" eb="2">
      <t>キンテツ</t>
    </rPh>
    <rPh sb="2" eb="4">
      <t>コオリヤマ</t>
    </rPh>
    <rPh sb="4" eb="5">
      <t>エキ</t>
    </rPh>
    <rPh sb="5" eb="7">
      <t>ヒガシガワ</t>
    </rPh>
    <phoneticPr fontId="7"/>
  </si>
  <si>
    <t>A5</t>
  </si>
  <si>
    <t>B5</t>
  </si>
  <si>
    <t>A4</t>
  </si>
  <si>
    <t>A3</t>
  </si>
  <si>
    <t>B3</t>
  </si>
  <si>
    <t>挟みこむ</t>
    <rPh sb="0" eb="1">
      <t>ハサ</t>
    </rPh>
    <phoneticPr fontId="7"/>
  </si>
  <si>
    <t>お客様により良いサービスを提供できるよう努めてまいりますので、引き続きご愛顧賜りますようお願い申し上げます。</t>
  </si>
  <si>
    <t>・特記事項がある場合は、事前にお知らせください。</t>
    <phoneticPr fontId="7"/>
  </si>
  <si>
    <t>・ポスティング作業の詳細は、当社の規約に基づき行われます。</t>
    <phoneticPr fontId="7"/>
  </si>
  <si>
    <t>7. その他</t>
  </si>
  <si>
    <t>・お支払い方法や期日については、別途ご案内いたします。</t>
    <phoneticPr fontId="7"/>
  </si>
  <si>
    <r>
      <t>・お支払いは</t>
    </r>
    <r>
      <rPr>
        <b/>
        <sz val="10"/>
        <color theme="1"/>
        <rFont val="Yu Gothic"/>
        <family val="3"/>
        <charset val="128"/>
        <scheme val="minor"/>
      </rPr>
      <t>前払い</t>
    </r>
    <r>
      <rPr>
        <sz val="10"/>
        <color theme="1"/>
        <rFont val="Yu Gothic"/>
        <family val="3"/>
        <charset val="128"/>
        <scheme val="minor"/>
      </rPr>
      <t>でお願いしております。</t>
    </r>
    <rPh sb="2" eb="4">
      <t>シハラ</t>
    </rPh>
    <rPh sb="6" eb="8">
      <t>マエバラ</t>
    </rPh>
    <rPh sb="11" eb="12">
      <t>ネガ</t>
    </rPh>
    <phoneticPr fontId="7"/>
  </si>
  <si>
    <t>5. お支払いについて</t>
  </si>
  <si>
    <t>・一部配布されない世帯がある場合でも、クレームはお受けできませんのでご了承ください。</t>
    <phoneticPr fontId="7"/>
  </si>
  <si>
    <r>
      <t>・配布割合は</t>
    </r>
    <r>
      <rPr>
        <b/>
        <sz val="10"/>
        <color theme="1"/>
        <rFont val="Yu Gothic"/>
        <family val="3"/>
        <charset val="128"/>
        <scheme val="minor"/>
      </rPr>
      <t>世帯数の100％を保証するものではありません。</t>
    </r>
    <phoneticPr fontId="7"/>
  </si>
  <si>
    <t>・天候や諸事情により、配布期間が予定より前後する場合がございます。</t>
    <phoneticPr fontId="7"/>
  </si>
  <si>
    <t>4. 配布期間および品質について</t>
  </si>
  <si>
    <r>
      <t>・</t>
    </r>
    <r>
      <rPr>
        <b/>
        <sz val="10"/>
        <color theme="1"/>
        <rFont val="Yu Gothic"/>
        <family val="3"/>
        <charset val="128"/>
        <scheme val="minor"/>
      </rPr>
      <t>A4サイズを超えるチラシについては、A4サイズ以下に折り加工された状態</t>
    </r>
    <r>
      <rPr>
        <sz val="10"/>
        <color theme="1"/>
        <rFont val="Yu Gothic"/>
        <family val="3"/>
        <charset val="128"/>
        <scheme val="minor"/>
      </rPr>
      <t>で承ります。</t>
    </r>
    <phoneticPr fontId="7"/>
  </si>
  <si>
    <r>
      <t>・入庫数が不足していても、</t>
    </r>
    <r>
      <rPr>
        <b/>
        <sz val="10"/>
        <color theme="1"/>
        <rFont val="Yu Gothic"/>
        <family val="3"/>
        <charset val="128"/>
        <scheme val="minor"/>
      </rPr>
      <t>ご請求金額の変更はできません</t>
    </r>
    <r>
      <rPr>
        <sz val="10"/>
        <color theme="1"/>
        <rFont val="Yu Gothic"/>
        <family val="3"/>
        <charset val="128"/>
        <scheme val="minor"/>
      </rPr>
      <t>のでご了承ください。</t>
    </r>
    <phoneticPr fontId="7"/>
  </si>
  <si>
    <r>
      <t>・入庫数が多い場合、</t>
    </r>
    <r>
      <rPr>
        <b/>
        <sz val="10"/>
        <color theme="1"/>
        <rFont val="Yu Gothic"/>
        <family val="3"/>
        <charset val="128"/>
        <scheme val="minor"/>
      </rPr>
      <t>余剰分は処分</t>
    </r>
    <r>
      <rPr>
        <sz val="10"/>
        <color theme="1"/>
        <rFont val="Yu Gothic"/>
        <family val="3"/>
        <charset val="128"/>
        <scheme val="minor"/>
      </rPr>
      <t>させていただきます。（取り置き不可）</t>
    </r>
    <phoneticPr fontId="7"/>
  </si>
  <si>
    <t>・チラシはお申し込み枚数と同数をご入庫ください。</t>
    <phoneticPr fontId="7"/>
  </si>
  <si>
    <r>
      <t>・チラシの</t>
    </r>
    <r>
      <rPr>
        <b/>
        <sz val="10"/>
        <color theme="1"/>
        <rFont val="Yu Gothic"/>
        <family val="3"/>
        <charset val="128"/>
        <scheme val="minor"/>
      </rPr>
      <t>入庫締め切り日を厳守</t>
    </r>
    <r>
      <rPr>
        <sz val="10"/>
        <color theme="1"/>
        <rFont val="Yu Gothic"/>
        <family val="3"/>
        <charset val="128"/>
        <scheme val="minor"/>
      </rPr>
      <t>してください。</t>
    </r>
    <phoneticPr fontId="7"/>
  </si>
  <si>
    <t>3. 配布物の取り扱いについて</t>
  </si>
  <si>
    <r>
      <t>・部数表よりさらに細かいエリア選択を希望される場合は、</t>
    </r>
    <r>
      <rPr>
        <b/>
        <sz val="10"/>
        <color theme="1"/>
        <rFont val="Yu Gothic"/>
        <family val="3"/>
        <charset val="128"/>
        <scheme val="minor"/>
      </rPr>
      <t>1部あたり＋5円</t>
    </r>
    <r>
      <rPr>
        <sz val="10"/>
        <color theme="1"/>
        <rFont val="Yu Gothic"/>
        <family val="3"/>
        <charset val="128"/>
        <scheme val="minor"/>
      </rPr>
      <t>の追加料金が発生いたします。</t>
    </r>
    <phoneticPr fontId="7"/>
  </si>
  <si>
    <r>
      <t>・部数調整は、2エリア以上のお申し込みが条件となります。この場合、</t>
    </r>
    <r>
      <rPr>
        <b/>
        <sz val="10"/>
        <color theme="1"/>
        <rFont val="Yu Gothic"/>
        <family val="3"/>
        <charset val="128"/>
        <scheme val="minor"/>
      </rPr>
      <t>1箇所のみ部数の調整</t>
    </r>
    <r>
      <rPr>
        <sz val="10"/>
        <color theme="1"/>
        <rFont val="Yu Gothic"/>
        <family val="3"/>
        <charset val="128"/>
        <scheme val="minor"/>
      </rPr>
      <t>が可能です。</t>
    </r>
    <phoneticPr fontId="7"/>
  </si>
  <si>
    <r>
      <t>・各エリアの部数表に</t>
    </r>
    <r>
      <rPr>
        <b/>
        <sz val="10"/>
        <color theme="1"/>
        <rFont val="Yu Gothic"/>
        <family val="3"/>
        <charset val="128"/>
        <scheme val="minor"/>
      </rPr>
      <t>記載されている件数</t>
    </r>
    <r>
      <rPr>
        <sz val="10"/>
        <color theme="1"/>
        <rFont val="Yu Gothic"/>
        <family val="3"/>
        <charset val="128"/>
        <scheme val="minor"/>
      </rPr>
      <t>でご注文ください。</t>
    </r>
    <phoneticPr fontId="7"/>
  </si>
  <si>
    <t>2. 部数調整およびエリア選択について</t>
  </si>
  <si>
    <r>
      <t>また、大和郡山市や香芝市・平群町については、地域特有の「飛び地」や「入り組み地」が存在し、
配布が難しいエリアが多くございます。
この課題を踏まえ、</t>
    </r>
    <r>
      <rPr>
        <b/>
        <sz val="9"/>
        <color theme="1"/>
        <rFont val="Yu Gothic"/>
        <family val="3"/>
        <charset val="128"/>
        <scheme val="minor"/>
      </rPr>
      <t>配布パフォーマンスを最大化する措置</t>
    </r>
    <r>
      <rPr>
        <sz val="9"/>
        <color theme="1"/>
        <rFont val="Yu Gothic"/>
        <family val="2"/>
        <scheme val="minor"/>
      </rPr>
      <t>として現行の形式を採用しております。
分かりづらい点があり、ご不便をおかけしますが、何卒ご理解いただきますようお願い申し上げます。</t>
    </r>
    <phoneticPr fontId="7"/>
  </si>
  <si>
    <r>
      <rPr>
        <b/>
        <sz val="10"/>
        <color theme="1"/>
        <rFont val="Yu Gothic"/>
        <family val="3"/>
        <charset val="128"/>
        <scheme val="minor"/>
      </rPr>
      <t>・分割</t>
    </r>
    <r>
      <rPr>
        <sz val="10"/>
        <color theme="1"/>
        <rFont val="Yu Gothic"/>
        <family val="3"/>
        <charset val="128"/>
        <scheme val="minor"/>
      </rPr>
      <t>：他のブロックやエリアと分割して配布し、結果的に全域をカバーする形になります。</t>
    </r>
    <phoneticPr fontId="7"/>
  </si>
  <si>
    <r>
      <rPr>
        <b/>
        <sz val="10"/>
        <color theme="1"/>
        <rFont val="Yu Gothic"/>
        <family val="3"/>
        <charset val="128"/>
        <scheme val="minor"/>
      </rPr>
      <t>・一部</t>
    </r>
    <r>
      <rPr>
        <sz val="10"/>
        <color theme="1"/>
        <rFont val="Yu Gothic"/>
        <family val="3"/>
        <charset val="128"/>
        <scheme val="minor"/>
      </rPr>
      <t>：全域ではなく、一部の地域のみが配布エリアとなります。</t>
    </r>
    <phoneticPr fontId="7"/>
  </si>
  <si>
    <r>
      <rPr>
        <b/>
        <sz val="10"/>
        <color theme="1"/>
        <rFont val="Yu Gothic"/>
        <family val="3"/>
        <charset val="128"/>
        <scheme val="minor"/>
      </rPr>
      <t>・全域</t>
    </r>
    <r>
      <rPr>
        <sz val="10"/>
        <color theme="1"/>
        <rFont val="Yu Gothic"/>
        <family val="3"/>
        <charset val="128"/>
        <scheme val="minor"/>
      </rPr>
      <t>：「エリア」のほぼ全域をカバーしています。ただし、全戸配布ではありませんのでご注意ください。</t>
    </r>
    <phoneticPr fontId="7"/>
  </si>
  <si>
    <t>1. 配布エリアについて</t>
  </si>
  <si>
    <t>平素よりご利用いただき誠にありがとうございます。
ポスティングサービスのご利用に際し、以下の注意事項とご案内をご確認の上、お申し込みください。</t>
    <phoneticPr fontId="7"/>
  </si>
  <si>
    <t>■ ポスティングに関する注意事項とご案内■</t>
    <phoneticPr fontId="7"/>
  </si>
  <si>
    <r>
      <t>　　　　　　　　　　　　　　　マイタウン奈良中和版  　</t>
    </r>
    <r>
      <rPr>
        <sz val="14"/>
        <color theme="1"/>
        <rFont val="Segoe UI Symbol"/>
        <family val="3"/>
      </rPr>
      <t xml:space="preserve">☽   </t>
    </r>
    <r>
      <rPr>
        <sz val="14"/>
        <color theme="1"/>
        <rFont val="HGP創英角ｺﾞｼｯｸUB"/>
        <family val="3"/>
      </rPr>
      <t xml:space="preserve">South   </t>
    </r>
    <r>
      <rPr>
        <sz val="14"/>
        <color theme="1"/>
        <rFont val="Segoe UI Symbol"/>
        <family val="3"/>
      </rPr>
      <t>☽</t>
    </r>
    <r>
      <rPr>
        <sz val="11"/>
        <color theme="1"/>
        <rFont val="HGP創英角ｺﾞｼｯｸUB"/>
        <family val="3"/>
        <charset val="128"/>
      </rPr>
      <t xml:space="preserve">　  部数表兼配布依頼書                              </t>
    </r>
    <r>
      <rPr>
        <sz val="8"/>
        <color theme="1"/>
        <rFont val="Yu Gothic UI"/>
        <family val="3"/>
        <charset val="128"/>
      </rPr>
      <t>令和7年1月改定</t>
    </r>
    <rPh sb="20" eb="22">
      <t>ナラ</t>
    </rPh>
    <rPh sb="22" eb="25">
      <t>チュウワバン</t>
    </rPh>
    <rPh sb="44" eb="48">
      <t>ブスウヒョウケン</t>
    </rPh>
    <rPh sb="48" eb="53">
      <t>ハイフイライショ</t>
    </rPh>
    <rPh sb="89" eb="91">
      <t>カイテイ</t>
    </rPh>
    <phoneticPr fontId="7"/>
  </si>
  <si>
    <r>
      <t>　　　　　　　　　　　　　　　　　　マイタウン奈良中和版 　</t>
    </r>
    <r>
      <rPr>
        <sz val="11"/>
        <color theme="1"/>
        <rFont val="Segoe UI Symbol"/>
        <family val="3"/>
      </rPr>
      <t xml:space="preserve">☼   </t>
    </r>
    <r>
      <rPr>
        <sz val="14"/>
        <color theme="1"/>
        <rFont val="HGP創英角ｺﾞｼｯｸUB"/>
        <family val="3"/>
        <charset val="128"/>
      </rPr>
      <t xml:space="preserve">West   </t>
    </r>
    <r>
      <rPr>
        <sz val="14"/>
        <color theme="1"/>
        <rFont val="Segoe UI Symbol"/>
        <family val="3"/>
      </rPr>
      <t>☼</t>
    </r>
    <r>
      <rPr>
        <sz val="11"/>
        <color theme="1"/>
        <rFont val="HGP創英角ｺﾞｼｯｸUB"/>
        <family val="3"/>
        <charset val="128"/>
      </rPr>
      <t xml:space="preserve">　 部数表兼配布依頼書                         </t>
    </r>
    <r>
      <rPr>
        <sz val="8"/>
        <color theme="1"/>
        <rFont val="Yu Gothic UI"/>
        <family val="3"/>
        <charset val="128"/>
      </rPr>
      <t>令和7年1月改定</t>
    </r>
    <rPh sb="23" eb="25">
      <t>ナラ</t>
    </rPh>
    <rPh sb="25" eb="28">
      <t>チュウワバン</t>
    </rPh>
    <rPh sb="44" eb="48">
      <t>ブスウヒョウケン</t>
    </rPh>
    <rPh sb="48" eb="53">
      <t>ハイフイライショ</t>
    </rPh>
    <phoneticPr fontId="7"/>
  </si>
  <si>
    <r>
      <t>　　　　　　　　　　　　　　　　　　　マイタウン奈良中和版  　</t>
    </r>
    <r>
      <rPr>
        <sz val="14"/>
        <color theme="1"/>
        <rFont val="HGP創英角ｺﾞｼｯｸUB"/>
        <family val="3"/>
        <charset val="128"/>
      </rPr>
      <t xml:space="preserve">☆   East   ☆ </t>
    </r>
    <r>
      <rPr>
        <sz val="11"/>
        <color theme="1"/>
        <rFont val="HGP創英角ｺﾞｼｯｸUB"/>
        <family val="3"/>
        <charset val="128"/>
      </rPr>
      <t xml:space="preserve">　部数表兼配布依頼書                        </t>
    </r>
    <r>
      <rPr>
        <sz val="8"/>
        <color theme="1"/>
        <rFont val="Yu Gothic UI"/>
        <family val="3"/>
        <charset val="128"/>
      </rPr>
      <t xml:space="preserve"> 令和7年1月改定</t>
    </r>
    <rPh sb="24" eb="26">
      <t>ナラ</t>
    </rPh>
    <rPh sb="26" eb="29">
      <t>チュウワバン</t>
    </rPh>
    <rPh sb="46" eb="50">
      <t>ブスウヒョウケン</t>
    </rPh>
    <rPh sb="50" eb="55">
      <t>ハイフイライショ</t>
    </rPh>
    <phoneticPr fontId="7"/>
  </si>
  <si>
    <t>B4 折未加工</t>
    <phoneticPr fontId="7"/>
  </si>
  <si>
    <t>B4 折済み</t>
    <phoneticPr fontId="7"/>
  </si>
  <si>
    <r>
      <t>・弊社ポスティング業務における</t>
    </r>
    <r>
      <rPr>
        <b/>
        <sz val="10"/>
        <color theme="1"/>
        <rFont val="Yu Gothic"/>
        <family val="3"/>
        <charset val="128"/>
        <scheme val="minor"/>
      </rPr>
      <t>配布先様とのトラブル・クレーム</t>
    </r>
    <r>
      <rPr>
        <sz val="10"/>
        <color theme="1"/>
        <rFont val="Yu Gothic"/>
        <family val="3"/>
        <charset val="128"/>
        <scheme val="minor"/>
      </rPr>
      <t>につきましては、
　</t>
    </r>
    <r>
      <rPr>
        <b/>
        <sz val="10"/>
        <color theme="1"/>
        <rFont val="Yu Gothic"/>
        <family val="3"/>
        <charset val="128"/>
        <scheme val="minor"/>
      </rPr>
      <t>弊社が即時対応</t>
    </r>
    <r>
      <rPr>
        <sz val="10"/>
        <color theme="1"/>
        <rFont val="Yu Gothic"/>
        <family val="3"/>
        <charset val="128"/>
        <scheme val="minor"/>
      </rPr>
      <t>させていただきますので、その際はご連絡頂けますようお願いいたします。</t>
    </r>
    <phoneticPr fontId="7"/>
  </si>
  <si>
    <t>株式会社　アイポスティング</t>
    <rPh sb="0" eb="4">
      <t>カブシキガイシャ</t>
    </rPh>
    <phoneticPr fontId="7"/>
  </si>
  <si>
    <t>作成日：2025.11.20</t>
    <rPh sb="0" eb="2">
      <t>サクセイ</t>
    </rPh>
    <rPh sb="2" eb="3">
      <t>ビ</t>
    </rPh>
    <phoneticPr fontId="7"/>
  </si>
  <si>
    <t>(税込）</t>
    <rPh sb="1" eb="3">
      <t>ゼイコミ</t>
    </rPh>
    <phoneticPr fontId="7"/>
  </si>
  <si>
    <t>外川町・満願寺</t>
    <rPh sb="4" eb="7">
      <t>マンガンジ</t>
    </rPh>
    <phoneticPr fontId="7"/>
  </si>
  <si>
    <t>西田中町・矢田町・城町・小泉町</t>
    <rPh sb="0" eb="4">
      <t>ニシタナカチョウ</t>
    </rPh>
    <rPh sb="5" eb="8">
      <t>ヤタチョウ</t>
    </rPh>
    <rPh sb="9" eb="11">
      <t>ジョウチョウ</t>
    </rPh>
    <rPh sb="12" eb="15">
      <t>コイズミチョウ</t>
    </rPh>
    <phoneticPr fontId="7"/>
  </si>
  <si>
    <t>新町・矢田町・西田中町</t>
    <rPh sb="0" eb="2">
      <t>シンチョウ</t>
    </rPh>
    <rPh sb="3" eb="6">
      <t>ヤタチョウ</t>
    </rPh>
    <rPh sb="7" eb="11">
      <t>ニシタナカチョウ</t>
    </rPh>
    <phoneticPr fontId="7"/>
  </si>
  <si>
    <t>大福・西之宮</t>
    <rPh sb="0" eb="2">
      <t>ダイフク</t>
    </rPh>
    <rPh sb="3" eb="4">
      <t>ニシ</t>
    </rPh>
    <rPh sb="4" eb="5">
      <t>ノ</t>
    </rPh>
    <rPh sb="5" eb="6">
      <t>ミヤ</t>
    </rPh>
    <phoneticPr fontId="7"/>
  </si>
  <si>
    <t>左記の枠内に「1」を入力すると「○」が表記され、その区域の件数がご依頼枚数となります。</t>
    <rPh sb="26" eb="28">
      <t>クイキ</t>
    </rPh>
    <rPh sb="29" eb="31">
      <t>ケンスウ</t>
    </rPh>
    <rPh sb="33" eb="37">
      <t>イライマイスウ</t>
    </rPh>
    <phoneticPr fontId="7"/>
  </si>
  <si>
    <t>白鳳台・尼寺2.3</t>
    <phoneticPr fontId="7"/>
  </si>
  <si>
    <t>今泉中央・上中東・平野・高</t>
    <phoneticPr fontId="7"/>
  </si>
  <si>
    <t>上中西・今泉南・平野・高</t>
    <rPh sb="4" eb="6">
      <t>イマイズミ</t>
    </rPh>
    <rPh sb="6" eb="7">
      <t>ミナミ</t>
    </rPh>
    <rPh sb="8" eb="10">
      <t>ヒラノ</t>
    </rPh>
    <rPh sb="11" eb="12">
      <t>タカ</t>
    </rPh>
    <phoneticPr fontId="7"/>
  </si>
  <si>
    <t>下田西・藤山1・畑1～7</t>
    <phoneticPr fontId="7"/>
  </si>
  <si>
    <t>畑東・下田東1・藤山2・高・逢坂1.7</t>
    <rPh sb="3" eb="6">
      <t>シモダヒガシ</t>
    </rPh>
    <rPh sb="8" eb="10">
      <t>フジヤマ</t>
    </rPh>
    <rPh sb="12" eb="13">
      <t>タカ</t>
    </rPh>
    <rPh sb="14" eb="16">
      <t>オウサカ</t>
    </rPh>
    <phoneticPr fontId="7"/>
  </si>
  <si>
    <t>逢坂2～8・北今市1.2.4.67</t>
    <phoneticPr fontId="7"/>
  </si>
  <si>
    <t>藤山2・磯壁1～3・逢坂1.2・北今市3.5・畑</t>
    <rPh sb="0" eb="2">
      <t>フジヤマ</t>
    </rPh>
    <rPh sb="4" eb="6">
      <t>イソカベ</t>
    </rPh>
    <rPh sb="10" eb="12">
      <t>オウサカ</t>
    </rPh>
    <rPh sb="16" eb="19">
      <t>キタイマイチ</t>
    </rPh>
    <rPh sb="23" eb="24">
      <t>ハタ</t>
    </rPh>
    <phoneticPr fontId="7"/>
  </si>
  <si>
    <t>磯壁1～7・下田</t>
    <phoneticPr fontId="7"/>
  </si>
  <si>
    <t>良福寺・下田西4・畑1・狐井</t>
    <rPh sb="0" eb="3">
      <t>リョウフクジ</t>
    </rPh>
    <rPh sb="4" eb="7">
      <t>シモダニシ</t>
    </rPh>
    <rPh sb="9" eb="10">
      <t>ハタ</t>
    </rPh>
    <phoneticPr fontId="7"/>
  </si>
  <si>
    <t>鎌田・五位堂1.5</t>
    <phoneticPr fontId="7"/>
  </si>
  <si>
    <t>西真美・真美ケ丘１.5・下田東2～5</t>
    <phoneticPr fontId="7"/>
  </si>
  <si>
    <t>五ケ所・下田東1・瓦口</t>
    <rPh sb="4" eb="7">
      <t>シモダヒガシ</t>
    </rPh>
    <rPh sb="9" eb="11">
      <t>カワラグチ</t>
    </rPh>
    <phoneticPr fontId="7"/>
  </si>
  <si>
    <t>真美ケ丘2～4.6.7</t>
    <phoneticPr fontId="7"/>
  </si>
  <si>
    <t>瓦口・別所</t>
    <rPh sb="0" eb="2">
      <t>カワラグチ</t>
    </rPh>
    <phoneticPr fontId="7"/>
  </si>
  <si>
    <t>五位堂・すみれ野・五位堂2～4.6</t>
    <phoneticPr fontId="7"/>
  </si>
  <si>
    <t>良福寺・狐井</t>
    <rPh sb="0" eb="1">
      <t>リョウ</t>
    </rPh>
    <rPh sb="4" eb="6">
      <t>キツイ</t>
    </rPh>
    <phoneticPr fontId="7"/>
  </si>
  <si>
    <t>三吉</t>
    <rPh sb="0" eb="2">
      <t>ミツヨシ</t>
    </rPh>
    <phoneticPr fontId="7"/>
  </si>
  <si>
    <t>疋相・安部</t>
    <rPh sb="0" eb="2">
      <t>ヒキソ</t>
    </rPh>
    <rPh sb="3" eb="5">
      <t>アベ</t>
    </rPh>
    <phoneticPr fontId="7"/>
  </si>
  <si>
    <t>みささぎ台・馬見南3</t>
    <rPh sb="5" eb="6">
      <t>ウマ</t>
    </rPh>
    <rPh sb="6" eb="7">
      <t>ケン</t>
    </rPh>
    <phoneticPr fontId="7"/>
  </si>
  <si>
    <t>南郷・平尾・大塚・安部</t>
    <rPh sb="0" eb="2">
      <t>ナンゴウ</t>
    </rPh>
    <phoneticPr fontId="7"/>
  </si>
  <si>
    <t>寺戸・笠</t>
    <rPh sb="0" eb="2">
      <t>テラド</t>
    </rPh>
    <rPh sb="3" eb="4">
      <t>カサ</t>
    </rPh>
    <phoneticPr fontId="7"/>
  </si>
  <si>
    <t>疋相・三吉・平尾・中</t>
    <rPh sb="9" eb="10">
      <t>ナカ</t>
    </rPh>
    <phoneticPr fontId="7"/>
  </si>
  <si>
    <t>南郷・中・三吉・安部</t>
    <rPh sb="5" eb="7">
      <t>ミツヨシ</t>
    </rPh>
    <rPh sb="8" eb="10">
      <t>アベ</t>
    </rPh>
    <phoneticPr fontId="7"/>
  </si>
  <si>
    <t>古寺・百済・広瀬・沢・萱野・南・弁財天　　　　的場・大場・大野</t>
    <rPh sb="0" eb="2">
      <t>コデラ</t>
    </rPh>
    <rPh sb="3" eb="5">
      <t>クダラ</t>
    </rPh>
    <rPh sb="6" eb="8">
      <t>ヒロセ</t>
    </rPh>
    <rPh sb="9" eb="10">
      <t>サワ</t>
    </rPh>
    <rPh sb="11" eb="13">
      <t>カヤノ</t>
    </rPh>
    <rPh sb="14" eb="15">
      <t>ミナミ</t>
    </rPh>
    <rPh sb="16" eb="19">
      <t>ベザイテン</t>
    </rPh>
    <rPh sb="23" eb="25">
      <t>マトバ</t>
    </rPh>
    <rPh sb="26" eb="28">
      <t>オオバ</t>
    </rPh>
    <phoneticPr fontId="7"/>
  </si>
  <si>
    <t>穴虫北・上中西・今泉</t>
    <rPh sb="4" eb="7">
      <t>カミナカニシ</t>
    </rPh>
    <rPh sb="8" eb="10">
      <t>イマイズミ</t>
    </rPh>
    <phoneticPr fontId="7"/>
  </si>
  <si>
    <t>縄手町・小房町・南八木町・兵部町・四分町　　　　　　　　膳夫町・出合町・出垣内町・法花寺町・飛騨町　　　　　　上飛騨町・別所町・高殿町</t>
    <phoneticPr fontId="7"/>
  </si>
  <si>
    <t>配布媒体</t>
    <rPh sb="0" eb="2">
      <t>ハイフ</t>
    </rPh>
    <rPh sb="2" eb="4">
      <t>バイタイ</t>
    </rPh>
    <phoneticPr fontId="44"/>
  </si>
  <si>
    <t>発行日</t>
    <rPh sb="0" eb="3">
      <t>ハッコウビ</t>
    </rPh>
    <phoneticPr fontId="44"/>
  </si>
  <si>
    <t>配布日</t>
    <rPh sb="0" eb="2">
      <t>ハイフ</t>
    </rPh>
    <rPh sb="2" eb="3">
      <t>ビ</t>
    </rPh>
    <phoneticPr fontId="44"/>
  </si>
  <si>
    <t>申込締切日</t>
    <rPh sb="0" eb="2">
      <t>モウシコ</t>
    </rPh>
    <rPh sb="2" eb="4">
      <t>シメキ</t>
    </rPh>
    <rPh sb="4" eb="5">
      <t>ビ</t>
    </rPh>
    <phoneticPr fontId="44"/>
  </si>
  <si>
    <t>搬入締切日</t>
    <rPh sb="0" eb="2">
      <t>ハンニュウ</t>
    </rPh>
    <rPh sb="2" eb="4">
      <t>シメキリ</t>
    </rPh>
    <rPh sb="4" eb="5">
      <t>ビ</t>
    </rPh>
    <phoneticPr fontId="44"/>
  </si>
  <si>
    <t>マイタウン奈良　中和版・WEST</t>
    <rPh sb="5" eb="7">
      <t>ナラ</t>
    </rPh>
    <rPh sb="8" eb="10">
      <t>チュウワ</t>
    </rPh>
    <rPh sb="10" eb="11">
      <t>バン</t>
    </rPh>
    <phoneticPr fontId="44"/>
  </si>
  <si>
    <t>1/3～10</t>
  </si>
  <si>
    <t>12/19（木）</t>
    <rPh sb="6" eb="7">
      <t>モク</t>
    </rPh>
    <phoneticPr fontId="42"/>
  </si>
  <si>
    <t>12/23（月）</t>
    <rPh sb="6" eb="7">
      <t>ゲツ</t>
    </rPh>
    <phoneticPr fontId="42"/>
  </si>
  <si>
    <t>1/31～2/7</t>
  </si>
  <si>
    <t>1/23（木）</t>
    <rPh sb="5" eb="6">
      <t>モク</t>
    </rPh>
    <phoneticPr fontId="42"/>
  </si>
  <si>
    <t>1/27（月）</t>
    <rPh sb="5" eb="6">
      <t>ゲツ</t>
    </rPh>
    <phoneticPr fontId="42"/>
  </si>
  <si>
    <t>2/28～3/7</t>
  </si>
  <si>
    <t>2/20（木）</t>
  </si>
  <si>
    <t>2/21（金）</t>
    <rPh sb="5" eb="6">
      <t>キン</t>
    </rPh>
    <phoneticPr fontId="42"/>
  </si>
  <si>
    <t>4/4～11</t>
  </si>
  <si>
    <t>3/27（木）</t>
  </si>
  <si>
    <t>3/31（月）</t>
  </si>
  <si>
    <t>5/2～9</t>
  </si>
  <si>
    <t>4/24（木）</t>
  </si>
  <si>
    <t>4/28（月）</t>
    <rPh sb="5" eb="6">
      <t>ゲツ</t>
    </rPh>
    <phoneticPr fontId="42"/>
  </si>
  <si>
    <t>5/30～6/6</t>
  </si>
  <si>
    <t>5/22（木）</t>
  </si>
  <si>
    <t>5/26（月）</t>
  </si>
  <si>
    <t>7/4～11</t>
  </si>
  <si>
    <t>6/26（木）</t>
  </si>
  <si>
    <t>6/30（月）</t>
  </si>
  <si>
    <t>8/1～8</t>
  </si>
  <si>
    <t>7/24（木）</t>
  </si>
  <si>
    <t>7/28（月）</t>
  </si>
  <si>
    <t>8/29～9/5</t>
  </si>
  <si>
    <t>8/21（木）</t>
  </si>
  <si>
    <t>8/25（月）</t>
  </si>
  <si>
    <t>10/3～10</t>
  </si>
  <si>
    <t>9/25（木）</t>
  </si>
  <si>
    <t>9/29（月）</t>
  </si>
  <si>
    <t>10/31～11/7</t>
  </si>
  <si>
    <t>10/23（木）</t>
  </si>
  <si>
    <t>10/27（月）</t>
    <rPh sb="6" eb="7">
      <t>ゲツ</t>
    </rPh>
    <phoneticPr fontId="42"/>
  </si>
  <si>
    <t>11/28～12/5</t>
  </si>
  <si>
    <t>11/20（木）</t>
  </si>
  <si>
    <t>11/21（金）</t>
    <rPh sb="6" eb="7">
      <t>キン</t>
    </rPh>
    <phoneticPr fontId="42"/>
  </si>
  <si>
    <t>マイタウン奈良　中和版・SOUTH</t>
    <rPh sb="5" eb="7">
      <t>ナラ</t>
    </rPh>
    <rPh sb="8" eb="10">
      <t>チュウワ</t>
    </rPh>
    <rPh sb="10" eb="11">
      <t>バン</t>
    </rPh>
    <phoneticPr fontId="44"/>
  </si>
  <si>
    <t>1/10～17</t>
  </si>
  <si>
    <t>12/26（木）</t>
  </si>
  <si>
    <t>1/6（月）</t>
  </si>
  <si>
    <t>2/7～14</t>
  </si>
  <si>
    <t>1/30（木）</t>
  </si>
  <si>
    <t>2/3（月）</t>
  </si>
  <si>
    <t>3/7～14</t>
  </si>
  <si>
    <t>2/27（木）</t>
  </si>
  <si>
    <t>3/3（月）</t>
  </si>
  <si>
    <t>4/11～18</t>
  </si>
  <si>
    <t>4/3（木）</t>
  </si>
  <si>
    <t>4/7（月）</t>
  </si>
  <si>
    <t>5/9～16</t>
  </si>
  <si>
    <t>5/1（木）</t>
  </si>
  <si>
    <t>5/2（金）</t>
    <rPh sb="4" eb="5">
      <t>キン</t>
    </rPh>
    <phoneticPr fontId="42"/>
  </si>
  <si>
    <t>6/6～13</t>
  </si>
  <si>
    <t>5/29（木）</t>
  </si>
  <si>
    <t>6/2（月）</t>
  </si>
  <si>
    <t>7/11～18</t>
  </si>
  <si>
    <t>7/3（木）</t>
  </si>
  <si>
    <t>7/7（月）</t>
  </si>
  <si>
    <t>8/8～15</t>
  </si>
  <si>
    <t>7/31（木）</t>
  </si>
  <si>
    <t>8/4（月）</t>
  </si>
  <si>
    <t>9/5～12</t>
  </si>
  <si>
    <t>8/28（木）</t>
  </si>
  <si>
    <t>9/1（月）</t>
  </si>
  <si>
    <t>10/10～17</t>
  </si>
  <si>
    <t>10/2（木）</t>
  </si>
  <si>
    <t>10/6（月）</t>
  </si>
  <si>
    <t>11/7～14</t>
  </si>
  <si>
    <t>10/30（木）</t>
  </si>
  <si>
    <t>10/31（金）</t>
    <rPh sb="6" eb="7">
      <t>キン</t>
    </rPh>
    <phoneticPr fontId="42"/>
  </si>
  <si>
    <t>12/5～12</t>
  </si>
  <si>
    <t>11/27（木）</t>
  </si>
  <si>
    <t>12/1（月）</t>
  </si>
  <si>
    <t>マイタウン奈良　中和版・EAST</t>
    <rPh sb="5" eb="7">
      <t>ナラ</t>
    </rPh>
    <rPh sb="8" eb="10">
      <t>チュウワ</t>
    </rPh>
    <rPh sb="10" eb="11">
      <t>バン</t>
    </rPh>
    <phoneticPr fontId="44"/>
  </si>
  <si>
    <t>1/17～24</t>
  </si>
  <si>
    <t>1/9（木）</t>
  </si>
  <si>
    <t>1/10（金）</t>
  </si>
  <si>
    <t>2/14～21</t>
  </si>
  <si>
    <t>2/6（木）</t>
  </si>
  <si>
    <t>2/10（月）</t>
  </si>
  <si>
    <t>3/14～21</t>
  </si>
  <si>
    <t>3/6（木）</t>
  </si>
  <si>
    <t>3/10（月）</t>
  </si>
  <si>
    <t>4/18～25</t>
  </si>
  <si>
    <t>4/10（木）</t>
  </si>
  <si>
    <t>4/14（月）</t>
  </si>
  <si>
    <t>5/16～23</t>
  </si>
  <si>
    <t>5/8（木）</t>
  </si>
  <si>
    <t>5/12（月）</t>
  </si>
  <si>
    <t>6/13～20</t>
  </si>
  <si>
    <t>6/5（木）</t>
  </si>
  <si>
    <t>6/9（月）</t>
  </si>
  <si>
    <t>7/18～25</t>
  </si>
  <si>
    <t>7/10（木）</t>
  </si>
  <si>
    <t>7/14（月）</t>
  </si>
  <si>
    <t>8/15～22</t>
  </si>
  <si>
    <t>8/7（木）</t>
  </si>
  <si>
    <t>8/8（金）</t>
    <rPh sb="4" eb="5">
      <t>キン</t>
    </rPh>
    <phoneticPr fontId="42"/>
  </si>
  <si>
    <t>9/12～19</t>
  </si>
  <si>
    <t>9/4（木）</t>
  </si>
  <si>
    <t>9/8（月）</t>
  </si>
  <si>
    <t>10/17～24</t>
  </si>
  <si>
    <t>10/9（木）</t>
  </si>
  <si>
    <t>10/10（金）</t>
    <rPh sb="6" eb="7">
      <t>キン</t>
    </rPh>
    <phoneticPr fontId="42"/>
  </si>
  <si>
    <t>11/14～21</t>
  </si>
  <si>
    <t>11/6（木）</t>
  </si>
  <si>
    <t>11/10（月）</t>
  </si>
  <si>
    <t>12/12～19</t>
  </si>
  <si>
    <t>12/4（木）</t>
  </si>
  <si>
    <t>12/8（月）</t>
  </si>
  <si>
    <t>配布号</t>
    <rPh sb="0" eb="2">
      <t>ハイフ</t>
    </rPh>
    <rPh sb="2" eb="3">
      <t>ゴウ</t>
    </rPh>
    <phoneticPr fontId="7"/>
  </si>
  <si>
    <t>配布期間</t>
    <rPh sb="0" eb="4">
      <t>ハイフキカン</t>
    </rPh>
    <phoneticPr fontId="7"/>
  </si>
  <si>
    <t>納品締切</t>
    <rPh sb="0" eb="2">
      <t>ノウヒン</t>
    </rPh>
    <rPh sb="2" eb="4">
      <t>シメキリ</t>
    </rPh>
    <phoneticPr fontId="7"/>
  </si>
  <si>
    <t>チラシサイズ</t>
    <phoneticPr fontId="7"/>
  </si>
  <si>
    <t>納品先</t>
    <rPh sb="0" eb="2">
      <t>ノウヒン</t>
    </rPh>
    <rPh sb="2" eb="3">
      <t>サキ</t>
    </rPh>
    <phoneticPr fontId="7"/>
  </si>
  <si>
    <t>担当</t>
    <rPh sb="0" eb="2">
      <t>タントウ</t>
    </rPh>
    <phoneticPr fontId="7"/>
  </si>
  <si>
    <t>〒635-0823 奈良県北葛城郡広陵町三吉337-2　　tel.0745-44-3399
株式会社アイポスティング</t>
    <rPh sb="46" eb="50">
      <t>カブシキガイシャ</t>
    </rPh>
    <phoneticPr fontId="7"/>
  </si>
  <si>
    <t>　　　　挟み込み</t>
    <rPh sb="4" eb="5">
      <t>ハサ</t>
    </rPh>
    <rPh sb="6" eb="7">
      <t>コ</t>
    </rPh>
    <phoneticPr fontId="7"/>
  </si>
  <si>
    <t xml:space="preserve">         挟み込まず(＋1.5円)</t>
    <rPh sb="9" eb="10">
      <t>ハサ</t>
    </rPh>
    <rPh sb="11" eb="12">
      <t>コ</t>
    </rPh>
    <rPh sb="19" eb="20">
      <t>エン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</si>
</sst>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quot;¥&quot;\-#,##0.00"/>
    <numFmt numFmtId="43" formatCode="_ * #,##0.00_ ;_ * \-#,##0.00_ ;_ * &quot;-&quot;??_ ;_ @_ "/>
    <numFmt numFmtId="176" formatCode="_ * #,##0_ ;_ * \-#,##0_ ;_ * &quot;-&quot;??_ ;_ @_ "/>
    <numFmt numFmtId="177" formatCode="#,##0_);[Red]\(#,##0\)"/>
    <numFmt numFmtId="178" formatCode="_ * #,##0.0_ ;_ * \-#,##0.0_ ;_ * &quot;-&quot;??_ ;_ @_ "/>
    <numFmt numFmtId="179" formatCode="[&lt;&gt;1]\'&quot;赤&quot;\]General;[=1]&quot;○&quot;;General"/>
    <numFmt numFmtId="180" formatCode="m&quot;月&quot;d&quot;日&quot;;@"/>
  </numFmts>
  <fonts count="47">
    <font>
      <sz val="11"/>
      <color theme="1"/>
      <name val="Yu Gothic"/>
      <family val="2"/>
      <scheme val="minor"/>
    </font>
    <font>
      <sz val="11"/>
      <color theme="1"/>
      <name val="Yu Gothic"/>
      <family val="2"/>
      <charset val="128"/>
      <scheme val="minor"/>
    </font>
    <font>
      <sz val="11"/>
      <color theme="1"/>
      <name val="Yu Gothic"/>
      <family val="3"/>
      <charset val="128"/>
      <scheme val="minor"/>
    </font>
    <font>
      <sz val="11"/>
      <color theme="1"/>
      <name val="HGP創英角ｺﾞｼｯｸUB"/>
      <family val="3"/>
      <charset val="128"/>
    </font>
    <font>
      <sz val="11"/>
      <color theme="1"/>
      <name val="Segoe UI Symbol"/>
      <family val="3"/>
    </font>
    <font>
      <sz val="14"/>
      <color theme="1"/>
      <name val="HGP創英角ｺﾞｼｯｸUB"/>
      <family val="3"/>
      <charset val="128"/>
    </font>
    <font>
      <sz val="14"/>
      <color theme="1"/>
      <name val="Segoe UI Symbol"/>
      <family val="3"/>
    </font>
    <font>
      <sz val="6"/>
      <name val="Yu Gothic"/>
      <family val="3"/>
      <charset val="128"/>
      <scheme val="minor"/>
    </font>
    <font>
      <sz val="8"/>
      <color theme="1"/>
      <name val="HGP創英角ｺﾞｼｯｸUB"/>
      <family val="3"/>
      <charset val="128"/>
    </font>
    <font>
      <sz val="7"/>
      <color theme="1"/>
      <name val="Yu Gothic"/>
      <family val="3"/>
      <charset val="128"/>
      <scheme val="minor"/>
    </font>
    <font>
      <i/>
      <sz val="8"/>
      <color theme="1"/>
      <name val="HGP創英角ｺﾞｼｯｸUB"/>
      <family val="3"/>
      <charset val="128"/>
    </font>
    <font>
      <sz val="7"/>
      <color theme="1"/>
      <name val="HGP創英角ｺﾞｼｯｸUB"/>
      <family val="3"/>
      <charset val="128"/>
    </font>
    <font>
      <sz val="8"/>
      <name val="HGP創英角ｺﾞｼｯｸUB"/>
      <family val="3"/>
      <charset val="128"/>
    </font>
    <font>
      <sz val="5"/>
      <color theme="1"/>
      <name val="HGP創英角ｺﾞｼｯｸUB"/>
      <family val="3"/>
      <charset val="128"/>
    </font>
    <font>
      <sz val="10"/>
      <name val="ＭＳ Ｐゴシック"/>
      <family val="3"/>
      <charset val="128"/>
    </font>
    <font>
      <sz val="6"/>
      <color theme="1"/>
      <name val="Yu Gothic"/>
      <family val="3"/>
      <charset val="128"/>
      <scheme val="minor"/>
    </font>
    <font>
      <sz val="8"/>
      <color theme="1"/>
      <name val="BIZ UDゴシック"/>
      <family val="3"/>
      <charset val="128"/>
    </font>
    <font>
      <sz val="7"/>
      <color theme="1"/>
      <name val="BIZ UDゴシック"/>
      <family val="3"/>
      <charset val="128"/>
    </font>
    <font>
      <sz val="8"/>
      <color theme="1"/>
      <name val="BIZ UDP明朝 Medium"/>
      <family val="1"/>
      <charset val="128"/>
    </font>
    <font>
      <sz val="7"/>
      <color theme="1"/>
      <name val="BIZ UDP明朝 Medium"/>
      <family val="1"/>
      <charset val="128"/>
    </font>
    <font>
      <sz val="6"/>
      <color theme="1"/>
      <name val="HGP創英角ｺﾞｼｯｸUB"/>
      <family val="3"/>
      <charset val="128"/>
    </font>
    <font>
      <sz val="14"/>
      <color theme="1"/>
      <name val="HGP創英角ｺﾞｼｯｸUB"/>
      <family val="3"/>
    </font>
    <font>
      <sz val="7"/>
      <color theme="1"/>
      <name val="HGP創英角ｺﾞｼｯｸUB"/>
      <family val="3"/>
    </font>
    <font>
      <sz val="8"/>
      <color theme="1"/>
      <name val="HGP創英角ｺﾞｼｯｸUB"/>
      <family val="3"/>
    </font>
    <font>
      <sz val="8"/>
      <color theme="1"/>
      <name val="HGSｺﾞｼｯｸM"/>
      <family val="3"/>
      <charset val="128"/>
    </font>
    <font>
      <sz val="8"/>
      <name val="HGSｺﾞｼｯｸM"/>
      <family val="3"/>
      <charset val="128"/>
    </font>
    <font>
      <sz val="16"/>
      <color theme="1"/>
      <name val="HGP創英角ｺﾞｼｯｸUB"/>
      <family val="3"/>
      <charset val="128"/>
    </font>
    <font>
      <sz val="18"/>
      <color theme="1"/>
      <name val="HGP創英角ｺﾞｼｯｸUB"/>
      <family val="3"/>
      <charset val="128"/>
    </font>
    <font>
      <sz val="11"/>
      <color rgb="FFFF0000"/>
      <name val="Yu Gothic"/>
      <family val="2"/>
      <scheme val="minor"/>
    </font>
    <font>
      <sz val="9"/>
      <color theme="1"/>
      <name val="BIZ UDゴシック"/>
      <family val="3"/>
      <charset val="128"/>
    </font>
    <font>
      <sz val="9"/>
      <color theme="1"/>
      <name val="Yu Gothic"/>
      <family val="2"/>
      <scheme val="minor"/>
    </font>
    <font>
      <sz val="10"/>
      <color theme="1"/>
      <name val="Yu Gothic"/>
      <family val="3"/>
      <charset val="128"/>
      <scheme val="minor"/>
    </font>
    <font>
      <u/>
      <sz val="12"/>
      <color theme="1"/>
      <name val="Yu Gothic"/>
      <family val="3"/>
      <charset val="128"/>
      <scheme val="minor"/>
    </font>
    <font>
      <b/>
      <sz val="10"/>
      <color theme="1"/>
      <name val="Yu Gothic"/>
      <family val="3"/>
      <charset val="128"/>
      <scheme val="minor"/>
    </font>
    <font>
      <sz val="9"/>
      <color theme="1"/>
      <name val="Yu Gothic"/>
      <family val="3"/>
      <charset val="128"/>
      <scheme val="minor"/>
    </font>
    <font>
      <b/>
      <sz val="9"/>
      <color theme="1"/>
      <name val="Yu Gothic"/>
      <family val="3"/>
      <charset val="128"/>
      <scheme val="minor"/>
    </font>
    <font>
      <sz val="14"/>
      <color theme="1"/>
      <name val="Yu Gothic"/>
      <family val="3"/>
      <charset val="128"/>
      <scheme val="minor"/>
    </font>
    <font>
      <sz val="14"/>
      <color theme="1"/>
      <name val="Yu Gothic"/>
      <family val="2"/>
      <scheme val="minor"/>
    </font>
    <font>
      <sz val="11"/>
      <color theme="1"/>
      <name val="Yu Gothic"/>
      <family val="2"/>
      <scheme val="minor"/>
    </font>
    <font>
      <sz val="8"/>
      <color theme="1"/>
      <name val="Yu Gothic UI"/>
      <family val="3"/>
      <charset val="128"/>
    </font>
    <font>
      <sz val="9"/>
      <name val="ＭＳ Ｐゴシック"/>
      <family val="3"/>
      <charset val="128"/>
    </font>
    <font>
      <sz val="8"/>
      <name val="ＭＳ Ｐゴシック"/>
      <family val="3"/>
      <charset val="128"/>
    </font>
    <font>
      <b/>
      <sz val="11"/>
      <color theme="0"/>
      <name val="Yu Gothic"/>
      <family val="2"/>
      <charset val="128"/>
      <scheme val="minor"/>
    </font>
    <font>
      <sz val="11"/>
      <name val="Yu Gothic"/>
      <family val="3"/>
      <charset val="128"/>
      <scheme val="minor"/>
    </font>
    <font>
      <sz val="6"/>
      <name val="Yu Gothic"/>
      <family val="2"/>
      <charset val="128"/>
      <scheme val="minor"/>
    </font>
    <font>
      <sz val="9"/>
      <color theme="1"/>
      <name val="BIZ UDP明朝 Medium"/>
      <family val="1"/>
      <charset val="128"/>
    </font>
    <font>
      <sz val="10"/>
      <color theme="1"/>
      <name val="BIZ UD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8" tint="0.79998168889431442"/>
        <bgColor indexed="64"/>
      </patternFill>
    </fill>
  </fills>
  <borders count="43">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top/>
      <bottom style="thin">
        <color auto="1"/>
      </bottom>
      <diagonal/>
    </border>
    <border>
      <left/>
      <right style="medium">
        <color indexed="64"/>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thin">
        <color auto="1"/>
      </left>
      <right style="thin">
        <color auto="1"/>
      </right>
      <top style="thin">
        <color indexed="64"/>
      </top>
      <bottom/>
      <diagonal/>
    </border>
    <border>
      <left style="thin">
        <color auto="1"/>
      </left>
      <right style="thin">
        <color auto="1"/>
      </right>
      <top/>
      <bottom style="thin">
        <color auto="1"/>
      </bottom>
      <diagonal/>
    </border>
    <border>
      <left style="medium">
        <color indexed="64"/>
      </left>
      <right style="thin">
        <color auto="1"/>
      </right>
      <top style="thin">
        <color auto="1"/>
      </top>
      <bottom/>
      <diagonal/>
    </border>
    <border>
      <left style="thin">
        <color auto="1"/>
      </left>
      <right style="thin">
        <color auto="1"/>
      </right>
      <top/>
      <bottom/>
      <diagonal/>
    </border>
    <border>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medium">
        <color indexed="64"/>
      </left>
      <right/>
      <top style="thin">
        <color auto="1"/>
      </top>
      <bottom/>
      <diagonal/>
    </border>
    <border>
      <left/>
      <right style="medium">
        <color indexed="64"/>
      </right>
      <top style="thin">
        <color auto="1"/>
      </top>
      <bottom/>
      <diagonal/>
    </border>
    <border>
      <left/>
      <right style="thin">
        <color indexed="64"/>
      </right>
      <top style="thin">
        <color indexed="64"/>
      </top>
      <bottom style="thin">
        <color indexed="64"/>
      </bottom>
      <diagonal/>
    </border>
    <border>
      <left/>
      <right style="thin">
        <color auto="1"/>
      </right>
      <top style="medium">
        <color indexed="64"/>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8">
    <xf numFmtId="0" fontId="0" fillId="0" borderId="0"/>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38" fillId="0" borderId="0" applyFont="0" applyFill="0" applyBorder="0" applyAlignment="0" applyProtection="0">
      <alignment vertical="center"/>
    </xf>
    <xf numFmtId="0" fontId="1" fillId="0" borderId="0">
      <alignment vertical="center"/>
    </xf>
  </cellStyleXfs>
  <cellXfs count="368">
    <xf numFmtId="0" fontId="0" fillId="0" borderId="0" xfId="0"/>
    <xf numFmtId="0" fontId="8" fillId="0" borderId="0" xfId="1" applyFont="1">
      <alignment vertical="center"/>
    </xf>
    <xf numFmtId="0" fontId="8" fillId="0" borderId="0" xfId="1" applyFont="1" applyAlignment="1">
      <alignment vertical="center" wrapText="1"/>
    </xf>
    <xf numFmtId="0" fontId="8" fillId="0" borderId="0" xfId="1" applyFont="1" applyAlignment="1">
      <alignment horizontal="left" vertical="center" shrinkToFit="1"/>
    </xf>
    <xf numFmtId="0" fontId="8" fillId="0" borderId="0" xfId="1" applyFont="1" applyAlignment="1">
      <alignment horizontal="center" vertical="center" shrinkToFit="1"/>
    </xf>
    <xf numFmtId="38" fontId="8" fillId="0" borderId="0" xfId="2" applyNumberFormat="1" applyFont="1" applyFill="1" applyBorder="1" applyAlignment="1">
      <alignment horizontal="center" vertical="center"/>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2" xfId="1" applyFont="1" applyFill="1" applyBorder="1" applyAlignment="1">
      <alignment horizontal="center" vertical="center" shrinkToFit="1"/>
    </xf>
    <xf numFmtId="38" fontId="9" fillId="2" borderId="2" xfId="2" applyNumberFormat="1" applyFont="1" applyFill="1" applyBorder="1" applyAlignment="1">
      <alignment horizontal="center" vertical="center"/>
    </xf>
    <xf numFmtId="0" fontId="9" fillId="2" borderId="3" xfId="1" applyFont="1" applyFill="1" applyBorder="1" applyAlignment="1">
      <alignment horizontal="center" vertical="center"/>
    </xf>
    <xf numFmtId="0" fontId="8" fillId="0" borderId="5" xfId="1" applyFont="1" applyBorder="1" applyAlignment="1">
      <alignment horizontal="center" vertical="center" wrapText="1"/>
    </xf>
    <xf numFmtId="176" fontId="8" fillId="0" borderId="5" xfId="2" applyNumberFormat="1" applyFont="1" applyBorder="1" applyAlignment="1">
      <alignment horizontal="center" vertical="center"/>
    </xf>
    <xf numFmtId="38" fontId="8" fillId="0" borderId="5" xfId="2" applyNumberFormat="1" applyFont="1" applyFill="1" applyBorder="1" applyAlignment="1">
      <alignment horizontal="center" vertical="center"/>
    </xf>
    <xf numFmtId="176" fontId="10" fillId="2" borderId="8" xfId="1" applyNumberFormat="1" applyFont="1" applyFill="1" applyBorder="1">
      <alignment vertical="center"/>
    </xf>
    <xf numFmtId="0" fontId="11" fillId="0" borderId="0" xfId="1" applyFont="1" applyAlignment="1">
      <alignment horizontal="center" vertical="center"/>
    </xf>
    <xf numFmtId="0" fontId="8" fillId="0" borderId="2" xfId="1" applyFont="1" applyBorder="1" applyAlignment="1">
      <alignment horizontal="center" vertical="center" wrapText="1"/>
    </xf>
    <xf numFmtId="176" fontId="8" fillId="0" borderId="2" xfId="2" applyNumberFormat="1" applyFont="1" applyFill="1" applyBorder="1" applyAlignment="1">
      <alignment horizontal="center" vertical="center"/>
    </xf>
    <xf numFmtId="176" fontId="8" fillId="0" borderId="5" xfId="2" applyNumberFormat="1" applyFont="1" applyFill="1" applyBorder="1" applyAlignment="1">
      <alignment horizontal="center" vertical="center"/>
    </xf>
    <xf numFmtId="176" fontId="8" fillId="0" borderId="2" xfId="2" applyNumberFormat="1" applyFont="1" applyBorder="1" applyAlignment="1">
      <alignment horizontal="center" vertical="center"/>
    </xf>
    <xf numFmtId="38" fontId="8" fillId="0" borderId="5" xfId="2" applyNumberFormat="1" applyFont="1" applyFill="1" applyBorder="1" applyAlignment="1">
      <alignment horizontal="center" vertical="center" wrapText="1"/>
    </xf>
    <xf numFmtId="176" fontId="8" fillId="0" borderId="5" xfId="2" quotePrefix="1" applyNumberFormat="1" applyFont="1" applyBorder="1" applyAlignment="1">
      <alignment horizontal="center" vertical="center"/>
    </xf>
    <xf numFmtId="0" fontId="14" fillId="0" borderId="0" xfId="1" applyFont="1">
      <alignment vertical="center"/>
    </xf>
    <xf numFmtId="0" fontId="15" fillId="0" borderId="0" xfId="1" applyFont="1" applyAlignment="1">
      <alignment horizontal="left" vertical="center"/>
    </xf>
    <xf numFmtId="0" fontId="8" fillId="0" borderId="2" xfId="1" applyFont="1" applyBorder="1" applyAlignment="1">
      <alignment horizontal="center" vertical="center"/>
    </xf>
    <xf numFmtId="0" fontId="8" fillId="0" borderId="5" xfId="1" applyFont="1" applyBorder="1" applyAlignment="1">
      <alignment horizontal="center" vertical="center"/>
    </xf>
    <xf numFmtId="0" fontId="15" fillId="0" borderId="0" xfId="1" applyFont="1">
      <alignment vertical="center"/>
    </xf>
    <xf numFmtId="0" fontId="16" fillId="0" borderId="0" xfId="1" applyFont="1">
      <alignment vertical="center"/>
    </xf>
    <xf numFmtId="0" fontId="17" fillId="0" borderId="0" xfId="1" applyFont="1">
      <alignment vertical="center"/>
    </xf>
    <xf numFmtId="0" fontId="18" fillId="0" borderId="0" xfId="1" applyFont="1">
      <alignment vertical="center"/>
    </xf>
    <xf numFmtId="0" fontId="18" fillId="0" borderId="0" xfId="1" applyFont="1" applyAlignment="1">
      <alignment horizontal="left" vertical="center" shrinkToFit="1"/>
    </xf>
    <xf numFmtId="0" fontId="18" fillId="0" borderId="0" xfId="1" applyFont="1" applyAlignment="1">
      <alignment vertical="center" wrapText="1"/>
    </xf>
    <xf numFmtId="0" fontId="19" fillId="0" borderId="0" xfId="1" applyFont="1">
      <alignment vertical="center"/>
    </xf>
    <xf numFmtId="0" fontId="11" fillId="2" borderId="1"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2" xfId="1" applyFont="1" applyFill="1" applyBorder="1" applyAlignment="1">
      <alignment horizontal="center" vertical="center" shrinkToFit="1"/>
    </xf>
    <xf numFmtId="38" fontId="11" fillId="2" borderId="2" xfId="2" applyNumberFormat="1" applyFont="1" applyFill="1" applyBorder="1" applyAlignment="1">
      <alignment horizontal="center" vertical="center"/>
    </xf>
    <xf numFmtId="0" fontId="11" fillId="2" borderId="3" xfId="1" applyFont="1" applyFill="1" applyBorder="1" applyAlignment="1">
      <alignment horizontal="center" vertical="center"/>
    </xf>
    <xf numFmtId="38" fontId="8" fillId="0" borderId="2" xfId="2" applyNumberFormat="1" applyFont="1" applyFill="1" applyBorder="1" applyAlignment="1">
      <alignment horizontal="center" vertical="center"/>
    </xf>
    <xf numFmtId="38" fontId="8" fillId="0" borderId="5" xfId="2" applyNumberFormat="1" applyFont="1" applyFill="1" applyBorder="1" applyAlignment="1">
      <alignment vertical="center"/>
    </xf>
    <xf numFmtId="177" fontId="8" fillId="0" borderId="0" xfId="1" applyNumberFormat="1" applyFont="1">
      <alignment vertical="center"/>
    </xf>
    <xf numFmtId="177" fontId="8" fillId="0" borderId="0" xfId="1" applyNumberFormat="1" applyFont="1" applyAlignment="1">
      <alignment vertical="center" wrapText="1"/>
    </xf>
    <xf numFmtId="177" fontId="8" fillId="0" borderId="0" xfId="1" applyNumberFormat="1" applyFont="1" applyAlignment="1">
      <alignment horizontal="left" vertical="center" shrinkToFit="1"/>
    </xf>
    <xf numFmtId="177" fontId="8" fillId="0" borderId="0" xfId="1" applyNumberFormat="1" applyFont="1" applyAlignment="1">
      <alignment horizontal="center" vertical="center" shrinkToFit="1"/>
    </xf>
    <xf numFmtId="177" fontId="8" fillId="0" borderId="0" xfId="2" applyNumberFormat="1" applyFont="1" applyFill="1" applyBorder="1" applyAlignment="1">
      <alignment horizontal="center" vertical="center"/>
    </xf>
    <xf numFmtId="177" fontId="11" fillId="0" borderId="1" xfId="1" applyNumberFormat="1" applyFont="1" applyBorder="1" applyAlignment="1">
      <alignment horizontal="center" vertical="center"/>
    </xf>
    <xf numFmtId="177" fontId="11" fillId="0" borderId="2" xfId="1" applyNumberFormat="1" applyFont="1" applyBorder="1" applyAlignment="1">
      <alignment horizontal="center" vertical="center"/>
    </xf>
    <xf numFmtId="177" fontId="22" fillId="0" borderId="2" xfId="1" applyNumberFormat="1" applyFont="1" applyBorder="1" applyAlignment="1">
      <alignment horizontal="center" vertical="center" shrinkToFit="1"/>
    </xf>
    <xf numFmtId="177" fontId="22" fillId="0" borderId="2" xfId="2" applyNumberFormat="1" applyFont="1" applyFill="1" applyBorder="1" applyAlignment="1">
      <alignment horizontal="center" vertical="center"/>
    </xf>
    <xf numFmtId="177" fontId="11" fillId="0" borderId="3" xfId="1" applyNumberFormat="1" applyFont="1" applyBorder="1" applyAlignment="1">
      <alignment horizontal="center" vertical="center"/>
    </xf>
    <xf numFmtId="177" fontId="23" fillId="0" borderId="5" xfId="5" applyNumberFormat="1" applyFont="1" applyBorder="1" applyAlignment="1">
      <alignment horizontal="center" vertical="center"/>
    </xf>
    <xf numFmtId="177" fontId="23" fillId="0" borderId="5" xfId="2" applyNumberFormat="1" applyFont="1" applyFill="1" applyBorder="1" applyAlignment="1">
      <alignment horizontal="center" vertical="center"/>
    </xf>
    <xf numFmtId="177" fontId="23" fillId="0" borderId="5" xfId="5" applyNumberFormat="1" applyFont="1" applyBorder="1" applyAlignment="1">
      <alignment horizontal="center" vertical="center" wrapText="1"/>
    </xf>
    <xf numFmtId="177" fontId="23" fillId="0" borderId="5" xfId="5" applyNumberFormat="1" applyFont="1" applyBorder="1">
      <alignment vertical="center"/>
    </xf>
    <xf numFmtId="177" fontId="16" fillId="0" borderId="0" xfId="1" applyNumberFormat="1" applyFont="1">
      <alignment vertical="center"/>
    </xf>
    <xf numFmtId="177" fontId="17" fillId="0" borderId="0" xfId="1" applyNumberFormat="1" applyFont="1">
      <alignment vertical="center"/>
    </xf>
    <xf numFmtId="177" fontId="18" fillId="0" borderId="0" xfId="1" applyNumberFormat="1" applyFont="1">
      <alignment vertical="center"/>
    </xf>
    <xf numFmtId="177" fontId="18" fillId="0" borderId="0" xfId="1" applyNumberFormat="1" applyFont="1" applyAlignment="1">
      <alignment horizontal="left" vertical="center" shrinkToFit="1"/>
    </xf>
    <xf numFmtId="177" fontId="18" fillId="0" borderId="0" xfId="1" applyNumberFormat="1" applyFont="1" applyAlignment="1">
      <alignment vertical="center" wrapText="1"/>
    </xf>
    <xf numFmtId="177" fontId="19" fillId="0" borderId="0" xfId="1" applyNumberFormat="1" applyFont="1">
      <alignment vertical="center"/>
    </xf>
    <xf numFmtId="177" fontId="24" fillId="0" borderId="5" xfId="1" applyNumberFormat="1" applyFont="1" applyBorder="1" applyAlignment="1">
      <alignment horizontal="center" vertical="center"/>
    </xf>
    <xf numFmtId="177" fontId="24" fillId="0" borderId="5" xfId="5" applyNumberFormat="1" applyFont="1" applyBorder="1">
      <alignment vertical="center"/>
    </xf>
    <xf numFmtId="177" fontId="24" fillId="0" borderId="5" xfId="5" applyNumberFormat="1" applyFont="1" applyBorder="1" applyAlignment="1">
      <alignment horizontal="center" vertical="center"/>
    </xf>
    <xf numFmtId="177" fontId="24" fillId="0" borderId="5" xfId="5" applyNumberFormat="1" applyFont="1" applyBorder="1" applyAlignment="1">
      <alignment vertical="center" wrapText="1"/>
    </xf>
    <xf numFmtId="177" fontId="25" fillId="0" borderId="5" xfId="5" applyNumberFormat="1" applyFont="1" applyBorder="1" applyAlignment="1">
      <alignment horizontal="center" vertical="center"/>
    </xf>
    <xf numFmtId="177" fontId="24" fillId="0" borderId="5" xfId="5" applyNumberFormat="1" applyFont="1" applyBorder="1" applyAlignment="1">
      <alignment horizontal="left" vertical="center" wrapText="1"/>
    </xf>
    <xf numFmtId="0" fontId="24" fillId="0" borderId="5" xfId="1" applyFont="1" applyBorder="1" applyAlignment="1">
      <alignment horizontal="center" vertical="center"/>
    </xf>
    <xf numFmtId="0" fontId="24" fillId="0" borderId="5" xfId="1" applyFont="1" applyBorder="1" applyAlignment="1">
      <alignment horizontal="left" vertical="center" shrinkToFit="1"/>
    </xf>
    <xf numFmtId="38" fontId="24" fillId="0" borderId="5" xfId="2" applyNumberFormat="1" applyFont="1" applyFill="1" applyBorder="1" applyAlignment="1">
      <alignment horizontal="center" vertical="center"/>
    </xf>
    <xf numFmtId="38" fontId="24" fillId="0" borderId="5" xfId="2" applyNumberFormat="1" applyFont="1" applyFill="1" applyBorder="1" applyAlignment="1">
      <alignment horizontal="left" vertical="center" shrinkToFit="1"/>
    </xf>
    <xf numFmtId="0" fontId="24" fillId="0" borderId="2" xfId="1" applyFont="1" applyBorder="1" applyAlignment="1">
      <alignment horizontal="center" vertical="center"/>
    </xf>
    <xf numFmtId="0" fontId="24" fillId="0" borderId="2" xfId="1" applyFont="1" applyBorder="1" applyAlignment="1">
      <alignment horizontal="left" vertical="center" shrinkToFit="1"/>
    </xf>
    <xf numFmtId="0" fontId="24" fillId="0" borderId="2" xfId="1" applyFont="1" applyBorder="1">
      <alignment vertical="center"/>
    </xf>
    <xf numFmtId="0" fontId="24" fillId="0" borderId="5" xfId="1" applyFont="1" applyBorder="1">
      <alignment vertical="center"/>
    </xf>
    <xf numFmtId="38" fontId="24" fillId="0" borderId="2" xfId="2" applyNumberFormat="1" applyFont="1" applyFill="1" applyBorder="1" applyAlignment="1">
      <alignment horizontal="left" vertical="center" shrinkToFit="1"/>
    </xf>
    <xf numFmtId="176" fontId="24" fillId="0" borderId="2" xfId="2" applyNumberFormat="1" applyFont="1" applyFill="1" applyBorder="1" applyAlignment="1">
      <alignment horizontal="center" vertical="center"/>
    </xf>
    <xf numFmtId="176" fontId="24" fillId="0" borderId="5" xfId="2" applyNumberFormat="1" applyFont="1" applyBorder="1" applyAlignment="1">
      <alignment horizontal="center" vertical="center"/>
    </xf>
    <xf numFmtId="176" fontId="24" fillId="0" borderId="2" xfId="2" applyNumberFormat="1" applyFont="1" applyBorder="1" applyAlignment="1">
      <alignment horizontal="center" vertical="center" wrapText="1"/>
    </xf>
    <xf numFmtId="176" fontId="24" fillId="0" borderId="5" xfId="2" applyNumberFormat="1" applyFont="1" applyBorder="1" applyAlignment="1">
      <alignment horizontal="center" vertical="center" wrapText="1"/>
    </xf>
    <xf numFmtId="176" fontId="24" fillId="0" borderId="2" xfId="2" applyNumberFormat="1" applyFont="1" applyBorder="1" applyAlignment="1">
      <alignment horizontal="center" vertical="center"/>
    </xf>
    <xf numFmtId="0" fontId="24" fillId="0" borderId="5" xfId="3" applyFont="1" applyBorder="1" applyAlignment="1">
      <alignment horizontal="left" vertical="center" wrapText="1"/>
    </xf>
    <xf numFmtId="0" fontId="24" fillId="0" borderId="5" xfId="3" applyFont="1" applyBorder="1" applyAlignment="1">
      <alignment horizontal="left" vertical="center"/>
    </xf>
    <xf numFmtId="0" fontId="24" fillId="0" borderId="5" xfId="3" applyFont="1" applyBorder="1" applyAlignment="1">
      <alignment vertical="center" wrapText="1"/>
    </xf>
    <xf numFmtId="176" fontId="24" fillId="0" borderId="5" xfId="2" applyNumberFormat="1" applyFont="1" applyBorder="1" applyAlignment="1">
      <alignment vertical="center"/>
    </xf>
    <xf numFmtId="0" fontId="24" fillId="0" borderId="2" xfId="3" applyFont="1" applyBorder="1" applyAlignment="1">
      <alignment vertical="center" wrapText="1" shrinkToFit="1"/>
    </xf>
    <xf numFmtId="176" fontId="24" fillId="0" borderId="2" xfId="2" applyNumberFormat="1" applyFont="1" applyBorder="1" applyAlignment="1">
      <alignment vertical="center"/>
    </xf>
    <xf numFmtId="0" fontId="24" fillId="0" borderId="5" xfId="3" applyFont="1" applyBorder="1" applyAlignment="1">
      <alignment horizontal="left" vertical="center" shrinkToFit="1"/>
    </xf>
    <xf numFmtId="176" fontId="24" fillId="0" borderId="5" xfId="2" applyNumberFormat="1" applyFont="1" applyFill="1" applyBorder="1" applyAlignment="1">
      <alignment horizontal="right" vertical="center"/>
    </xf>
    <xf numFmtId="0" fontId="24" fillId="0" borderId="2" xfId="4" applyFont="1" applyBorder="1" applyAlignment="1">
      <alignment horizontal="left" vertical="center"/>
    </xf>
    <xf numFmtId="176" fontId="24" fillId="0" borderId="2" xfId="2" applyNumberFormat="1" applyFont="1" applyFill="1" applyBorder="1" applyAlignment="1">
      <alignment horizontal="right" vertical="center"/>
    </xf>
    <xf numFmtId="0" fontId="24" fillId="0" borderId="5" xfId="4" applyFont="1" applyBorder="1" applyAlignment="1">
      <alignment horizontal="left" vertical="center" wrapText="1"/>
    </xf>
    <xf numFmtId="0" fontId="24" fillId="0" borderId="5" xfId="4" applyFont="1" applyBorder="1" applyAlignment="1">
      <alignment horizontal="left" vertical="center"/>
    </xf>
    <xf numFmtId="0" fontId="24" fillId="0" borderId="2" xfId="3" applyFont="1" applyBorder="1" applyAlignment="1">
      <alignment vertical="center" wrapText="1"/>
    </xf>
    <xf numFmtId="176" fontId="24" fillId="0" borderId="5" xfId="2" applyNumberFormat="1" applyFont="1" applyFill="1" applyBorder="1" applyAlignment="1">
      <alignment vertical="center"/>
    </xf>
    <xf numFmtId="0" fontId="24" fillId="0" borderId="2" xfId="4" applyFont="1" applyBorder="1" applyAlignment="1">
      <alignment horizontal="left" vertical="center" wrapText="1"/>
    </xf>
    <xf numFmtId="0" fontId="24" fillId="0" borderId="5" xfId="4" applyFont="1" applyBorder="1" applyAlignment="1">
      <alignment vertical="center" wrapText="1"/>
    </xf>
    <xf numFmtId="38" fontId="8" fillId="2" borderId="8" xfId="1" applyNumberFormat="1" applyFont="1" applyFill="1" applyBorder="1">
      <alignment vertical="center"/>
    </xf>
    <xf numFmtId="38" fontId="10" fillId="2" borderId="8" xfId="1" applyNumberFormat="1" applyFont="1" applyFill="1" applyBorder="1">
      <alignment vertical="center"/>
    </xf>
    <xf numFmtId="0" fontId="0" fillId="0" borderId="0" xfId="0" applyAlignment="1">
      <alignment horizontal="center" vertical="center"/>
    </xf>
    <xf numFmtId="0" fontId="0" fillId="0" borderId="0" xfId="0" applyAlignment="1">
      <alignment vertical="center"/>
    </xf>
    <xf numFmtId="31" fontId="0" fillId="0" borderId="0" xfId="0" applyNumberFormat="1" applyAlignment="1">
      <alignment vertical="center"/>
    </xf>
    <xf numFmtId="0" fontId="2" fillId="0" borderId="0" xfId="0" applyFont="1" applyAlignment="1">
      <alignment vertical="center"/>
    </xf>
    <xf numFmtId="178" fontId="0" fillId="0" borderId="0" xfId="2" applyNumberFormat="1" applyFont="1">
      <alignment vertical="center"/>
    </xf>
    <xf numFmtId="0" fontId="28" fillId="0" borderId="0" xfId="0" applyFont="1"/>
    <xf numFmtId="0" fontId="30" fillId="0" borderId="0" xfId="0" applyFont="1"/>
    <xf numFmtId="0" fontId="31" fillId="0" borderId="0" xfId="0" applyFont="1"/>
    <xf numFmtId="0" fontId="32" fillId="0" borderId="0" xfId="0" applyFont="1"/>
    <xf numFmtId="0" fontId="34" fillId="0" borderId="0" xfId="0" applyFont="1" applyAlignment="1">
      <alignment horizontal="left" vertical="center" wrapText="1"/>
    </xf>
    <xf numFmtId="0" fontId="30" fillId="0" borderId="0" xfId="0" applyFont="1" applyAlignment="1">
      <alignment horizontal="left" vertical="center" wrapText="1"/>
    </xf>
    <xf numFmtId="0" fontId="34" fillId="0" borderId="0" xfId="0" applyFont="1" applyAlignment="1">
      <alignment horizontal="left" vertical="top" wrapText="1"/>
    </xf>
    <xf numFmtId="0" fontId="30" fillId="0" borderId="0" xfId="0" applyFont="1" applyAlignment="1">
      <alignment horizontal="left" vertical="top" wrapText="1"/>
    </xf>
    <xf numFmtId="43" fontId="0" fillId="0" borderId="0" xfId="2" applyFont="1">
      <alignment vertical="center"/>
    </xf>
    <xf numFmtId="176" fontId="24" fillId="0" borderId="6" xfId="2" applyNumberFormat="1" applyFont="1" applyFill="1" applyBorder="1" applyAlignment="1" applyProtection="1">
      <alignment horizontal="right" vertical="center"/>
      <protection locked="0"/>
    </xf>
    <xf numFmtId="176" fontId="24" fillId="0" borderId="3" xfId="2" applyNumberFormat="1" applyFont="1" applyBorder="1" applyAlignment="1" applyProtection="1">
      <alignment vertical="center"/>
      <protection locked="0"/>
    </xf>
    <xf numFmtId="176" fontId="24" fillId="0" borderId="3" xfId="2" applyNumberFormat="1" applyFont="1" applyFill="1" applyBorder="1" applyAlignment="1" applyProtection="1">
      <alignment horizontal="right" vertical="center"/>
      <protection locked="0"/>
    </xf>
    <xf numFmtId="176" fontId="24" fillId="0" borderId="6" xfId="2" applyNumberFormat="1" applyFont="1" applyBorder="1" applyAlignment="1" applyProtection="1">
      <alignment vertical="center"/>
      <protection locked="0"/>
    </xf>
    <xf numFmtId="176" fontId="24" fillId="0" borderId="6" xfId="2" applyNumberFormat="1" applyFont="1" applyFill="1" applyBorder="1" applyAlignment="1" applyProtection="1">
      <alignment vertical="center"/>
      <protection locked="0"/>
    </xf>
    <xf numFmtId="177" fontId="24" fillId="0" borderId="6" xfId="2" applyNumberFormat="1" applyFont="1" applyFill="1" applyBorder="1" applyAlignment="1" applyProtection="1">
      <alignment horizontal="center" vertical="center"/>
      <protection locked="0"/>
    </xf>
    <xf numFmtId="38" fontId="24" fillId="0" borderId="6" xfId="2" applyNumberFormat="1" applyFont="1" applyFill="1" applyBorder="1" applyAlignment="1" applyProtection="1">
      <alignment horizontal="center" vertical="center"/>
      <protection locked="0"/>
    </xf>
    <xf numFmtId="38" fontId="24" fillId="0" borderId="3" xfId="2" applyNumberFormat="1" applyFont="1" applyFill="1" applyBorder="1" applyAlignment="1" applyProtection="1">
      <alignment horizontal="center" vertical="center"/>
      <protection locked="0"/>
    </xf>
    <xf numFmtId="38" fontId="24" fillId="0" borderId="3" xfId="6" applyFont="1" applyBorder="1" applyAlignment="1" applyProtection="1">
      <alignment horizontal="center" vertical="center"/>
      <protection locked="0"/>
    </xf>
    <xf numFmtId="38" fontId="24" fillId="0" borderId="6" xfId="6" applyFont="1" applyBorder="1" applyAlignment="1" applyProtection="1">
      <alignment horizontal="center" vertical="center"/>
      <protection locked="0"/>
    </xf>
    <xf numFmtId="38" fontId="24" fillId="0" borderId="3" xfId="6" applyFont="1" applyBorder="1" applyAlignment="1" applyProtection="1">
      <alignment horizontal="center" vertical="center" wrapText="1"/>
      <protection locked="0"/>
    </xf>
    <xf numFmtId="38" fontId="24" fillId="0" borderId="6" xfId="6" applyFont="1" applyBorder="1" applyAlignment="1" applyProtection="1">
      <alignment horizontal="center" vertical="center" wrapText="1"/>
      <protection locked="0"/>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24" fillId="0" borderId="31" xfId="1" applyFont="1" applyBorder="1" applyAlignment="1">
      <alignment horizontal="center" vertical="center"/>
    </xf>
    <xf numFmtId="179" fontId="24" fillId="4" borderId="2" xfId="2" applyNumberFormat="1" applyFont="1" applyFill="1" applyBorder="1" applyAlignment="1" applyProtection="1">
      <alignment horizontal="center" vertical="center"/>
      <protection locked="0"/>
    </xf>
    <xf numFmtId="179" fontId="24" fillId="4" borderId="5" xfId="2" applyNumberFormat="1" applyFont="1" applyFill="1" applyBorder="1" applyAlignment="1" applyProtection="1">
      <alignment horizontal="center" vertical="center"/>
      <protection locked="0"/>
    </xf>
    <xf numFmtId="179" fontId="40" fillId="4" borderId="5" xfId="2" applyNumberFormat="1" applyFont="1" applyFill="1" applyBorder="1" applyAlignment="1">
      <alignment horizontal="center" vertical="center" shrinkToFit="1"/>
    </xf>
    <xf numFmtId="0" fontId="41" fillId="0" borderId="0" xfId="0" applyFont="1" applyAlignment="1">
      <alignment vertical="center"/>
    </xf>
    <xf numFmtId="179" fontId="24" fillId="4" borderId="5" xfId="1" applyNumberFormat="1" applyFont="1" applyFill="1" applyBorder="1" applyAlignment="1" applyProtection="1">
      <alignment horizontal="center" vertical="center"/>
      <protection locked="0"/>
    </xf>
    <xf numFmtId="179" fontId="24" fillId="4" borderId="2" xfId="1" applyNumberFormat="1" applyFont="1" applyFill="1" applyBorder="1" applyAlignment="1" applyProtection="1">
      <alignment horizontal="center" vertical="center" wrapText="1"/>
      <protection locked="0"/>
    </xf>
    <xf numFmtId="179" fontId="24" fillId="4" borderId="5" xfId="1" applyNumberFormat="1" applyFont="1" applyFill="1" applyBorder="1" applyAlignment="1" applyProtection="1">
      <alignment horizontal="center" vertical="center" wrapText="1"/>
      <protection locked="0"/>
    </xf>
    <xf numFmtId="179" fontId="24" fillId="4" borderId="2" xfId="1" applyNumberFormat="1" applyFont="1" applyFill="1" applyBorder="1" applyAlignment="1" applyProtection="1">
      <alignment horizontal="center" vertical="center"/>
      <protection locked="0"/>
    </xf>
    <xf numFmtId="0" fontId="8" fillId="2" borderId="10" xfId="1" applyFont="1" applyFill="1" applyBorder="1" applyAlignment="1">
      <alignment vertical="center" wrapText="1"/>
    </xf>
    <xf numFmtId="0" fontId="8" fillId="2" borderId="11" xfId="1" applyFont="1" applyFill="1" applyBorder="1" applyAlignment="1">
      <alignment vertical="center" wrapText="1"/>
    </xf>
    <xf numFmtId="0" fontId="8" fillId="2" borderId="12" xfId="1" applyFont="1" applyFill="1" applyBorder="1" applyAlignment="1">
      <alignment vertical="center" wrapText="1"/>
    </xf>
    <xf numFmtId="0" fontId="24" fillId="0" borderId="32" xfId="1" applyFont="1" applyBorder="1" applyAlignment="1">
      <alignment horizontal="center" vertical="center"/>
    </xf>
    <xf numFmtId="0" fontId="43" fillId="6" borderId="32" xfId="0" applyFont="1" applyFill="1" applyBorder="1" applyAlignment="1">
      <alignment horizontal="left" vertical="center"/>
    </xf>
    <xf numFmtId="0" fontId="43" fillId="6" borderId="32" xfId="0" applyFont="1" applyFill="1" applyBorder="1" applyAlignment="1">
      <alignment horizontal="center" vertical="center"/>
    </xf>
    <xf numFmtId="0" fontId="2" fillId="6" borderId="32" xfId="0" applyFont="1" applyFill="1" applyBorder="1" applyAlignment="1">
      <alignment horizontal="center" vertical="center"/>
    </xf>
    <xf numFmtId="0" fontId="2" fillId="6" borderId="32" xfId="0" applyFont="1" applyFill="1" applyBorder="1" applyAlignment="1">
      <alignment horizontal="center" vertical="center" shrinkToFit="1"/>
    </xf>
    <xf numFmtId="56" fontId="2" fillId="0" borderId="5" xfId="7" applyNumberFormat="1" applyFont="1" applyBorder="1" applyAlignment="1">
      <alignment horizontal="center" vertical="center"/>
    </xf>
    <xf numFmtId="0" fontId="1" fillId="0" borderId="5" xfId="7" applyBorder="1" applyAlignment="1">
      <alignment horizontal="center" vertical="center"/>
    </xf>
    <xf numFmtId="56" fontId="1" fillId="0" borderId="5" xfId="7" applyNumberFormat="1" applyBorder="1" applyAlignment="1">
      <alignment horizontal="center" vertical="center"/>
    </xf>
    <xf numFmtId="0" fontId="2" fillId="0" borderId="5" xfId="7" applyFont="1" applyBorder="1" applyAlignment="1">
      <alignment horizontal="center" vertical="center"/>
    </xf>
    <xf numFmtId="56" fontId="2" fillId="0" borderId="31" xfId="7" applyNumberFormat="1" applyFont="1" applyBorder="1" applyAlignment="1">
      <alignment horizontal="center" vertical="center"/>
    </xf>
    <xf numFmtId="0" fontId="1" fillId="0" borderId="31" xfId="7" applyBorder="1" applyAlignment="1">
      <alignment horizontal="center" vertical="center"/>
    </xf>
    <xf numFmtId="0" fontId="2" fillId="0" borderId="31" xfId="7" applyFont="1" applyBorder="1" applyAlignment="1">
      <alignment horizontal="center" vertical="center"/>
    </xf>
    <xf numFmtId="0" fontId="2" fillId="7" borderId="5" xfId="7" applyFont="1" applyFill="1" applyBorder="1" applyAlignment="1">
      <alignment horizontal="left" vertical="center"/>
    </xf>
    <xf numFmtId="0" fontId="2" fillId="3" borderId="5" xfId="7" applyFont="1" applyFill="1" applyBorder="1" applyAlignment="1">
      <alignment horizontal="left" vertical="center"/>
    </xf>
    <xf numFmtId="0" fontId="2" fillId="8" borderId="5" xfId="7" applyFont="1" applyFill="1" applyBorder="1" applyAlignment="1">
      <alignment horizontal="left" vertical="center"/>
    </xf>
    <xf numFmtId="0" fontId="2" fillId="8" borderId="31" xfId="7" applyFont="1" applyFill="1" applyBorder="1" applyAlignment="1">
      <alignment horizontal="left" vertical="center"/>
    </xf>
    <xf numFmtId="0" fontId="16" fillId="0" borderId="5" xfId="1" applyFont="1" applyBorder="1" applyAlignment="1" applyProtection="1">
      <alignment horizontal="center" vertical="center"/>
      <protection locked="0"/>
    </xf>
    <xf numFmtId="7" fontId="18" fillId="0" borderId="5" xfId="1" applyNumberFormat="1" applyFont="1" applyBorder="1">
      <alignment vertical="center"/>
    </xf>
    <xf numFmtId="0" fontId="30" fillId="0" borderId="0" xfId="0" applyFont="1" applyAlignment="1">
      <alignment horizontal="right" vertical="top"/>
    </xf>
    <xf numFmtId="0" fontId="34" fillId="0" borderId="0" xfId="0" applyFont="1" applyAlignment="1">
      <alignment horizontal="right" vertical="top"/>
    </xf>
    <xf numFmtId="0" fontId="37" fillId="0" borderId="0" xfId="0" applyFont="1" applyAlignment="1">
      <alignment horizontal="center"/>
    </xf>
    <xf numFmtId="0" fontId="36" fillId="0" borderId="0" xfId="0" applyFont="1" applyAlignment="1">
      <alignment horizontal="center"/>
    </xf>
    <xf numFmtId="0" fontId="30" fillId="0" borderId="0" xfId="0" applyFont="1" applyAlignment="1">
      <alignment horizontal="left" vertical="top" wrapText="1"/>
    </xf>
    <xf numFmtId="0" fontId="34" fillId="0" borderId="0" xfId="0" applyFont="1" applyAlignment="1">
      <alignment horizontal="left" vertical="top" wrapText="1"/>
    </xf>
    <xf numFmtId="0" fontId="30" fillId="0" borderId="0" xfId="0" applyFont="1" applyAlignment="1">
      <alignment horizontal="left" vertical="center" wrapText="1"/>
    </xf>
    <xf numFmtId="0" fontId="31" fillId="0" borderId="0" xfId="0" applyFont="1" applyAlignment="1">
      <alignment horizontal="left" vertical="top" wrapText="1"/>
    </xf>
    <xf numFmtId="0" fontId="30" fillId="0" borderId="0" xfId="0" applyFont="1" applyAlignment="1">
      <alignment horizontal="right" vertical="center"/>
    </xf>
    <xf numFmtId="0" fontId="34" fillId="0" borderId="0" xfId="0" applyFont="1" applyAlignment="1">
      <alignment horizontal="right" vertical="center"/>
    </xf>
    <xf numFmtId="0" fontId="30" fillId="0" borderId="0" xfId="0" applyFont="1" applyAlignment="1">
      <alignment horizontal="right"/>
    </xf>
    <xf numFmtId="0" fontId="34" fillId="0" borderId="0" xfId="0" applyFont="1" applyAlignment="1">
      <alignment horizontal="right"/>
    </xf>
    <xf numFmtId="179" fontId="24" fillId="4" borderId="2" xfId="2" applyNumberFormat="1" applyFont="1" applyFill="1" applyBorder="1" applyAlignment="1" applyProtection="1">
      <alignment horizontal="center" vertical="center"/>
      <protection locked="0"/>
    </xf>
    <xf numFmtId="179" fontId="24" fillId="4" borderId="5" xfId="2" applyNumberFormat="1" applyFont="1" applyFill="1" applyBorder="1" applyAlignment="1" applyProtection="1">
      <alignment horizontal="center" vertical="center"/>
      <protection locked="0"/>
    </xf>
    <xf numFmtId="0" fontId="8" fillId="0" borderId="13" xfId="1" applyFont="1" applyBorder="1" applyAlignment="1">
      <alignment horizontal="center" vertical="center" textRotation="255"/>
    </xf>
    <xf numFmtId="0" fontId="8" fillId="0" borderId="14" xfId="1" applyFont="1" applyBorder="1" applyAlignment="1">
      <alignment horizontal="center" vertical="center" textRotation="255"/>
    </xf>
    <xf numFmtId="0" fontId="8" fillId="0" borderId="15" xfId="1" applyFont="1" applyBorder="1" applyAlignment="1">
      <alignment horizontal="center" vertical="center" textRotation="255"/>
    </xf>
    <xf numFmtId="177" fontId="10" fillId="2" borderId="10" xfId="1" applyNumberFormat="1" applyFont="1" applyFill="1" applyBorder="1" applyAlignment="1">
      <alignment horizontal="center" vertical="center"/>
    </xf>
    <xf numFmtId="177" fontId="10" fillId="2" borderId="35" xfId="1" applyNumberFormat="1" applyFont="1" applyFill="1" applyBorder="1" applyAlignment="1">
      <alignment horizontal="center" vertical="center"/>
    </xf>
    <xf numFmtId="176" fontId="24" fillId="0" borderId="5" xfId="2" applyNumberFormat="1" applyFont="1" applyBorder="1" applyAlignment="1">
      <alignment horizontal="center" vertical="center"/>
    </xf>
    <xf numFmtId="176" fontId="24" fillId="0" borderId="6" xfId="2" applyNumberFormat="1" applyFont="1" applyFill="1" applyBorder="1" applyAlignment="1" applyProtection="1">
      <alignment horizontal="center" vertical="center"/>
      <protection locked="0"/>
    </xf>
    <xf numFmtId="176" fontId="24" fillId="0" borderId="2" xfId="2" applyNumberFormat="1" applyFont="1" applyBorder="1" applyAlignment="1">
      <alignment horizontal="center" vertical="center"/>
    </xf>
    <xf numFmtId="176" fontId="24" fillId="0" borderId="3" xfId="2" applyNumberFormat="1" applyFont="1" applyBorder="1" applyAlignment="1" applyProtection="1">
      <alignment horizontal="center" vertical="center"/>
      <protection locked="0"/>
    </xf>
    <xf numFmtId="176" fontId="24" fillId="0" borderId="6" xfId="2" applyNumberFormat="1" applyFont="1" applyBorder="1" applyAlignment="1" applyProtection="1">
      <alignment horizontal="center" vertical="center"/>
      <protection locked="0"/>
    </xf>
    <xf numFmtId="177" fontId="10" fillId="2" borderId="8" xfId="1" applyNumberFormat="1" applyFont="1" applyFill="1" applyBorder="1" applyAlignment="1">
      <alignment horizontal="center" vertical="center"/>
    </xf>
    <xf numFmtId="0" fontId="10" fillId="2" borderId="9" xfId="1" applyFont="1" applyFill="1" applyBorder="1" applyAlignment="1">
      <alignment horizontal="center" vertical="center"/>
    </xf>
    <xf numFmtId="176" fontId="24" fillId="0" borderId="5" xfId="2" applyNumberFormat="1" applyFont="1" applyFill="1" applyBorder="1" applyAlignment="1">
      <alignment horizontal="center" vertical="center"/>
    </xf>
    <xf numFmtId="176" fontId="8" fillId="0" borderId="5" xfId="2" applyNumberFormat="1" applyFont="1" applyBorder="1" applyAlignment="1">
      <alignment horizontal="center" vertical="center"/>
    </xf>
    <xf numFmtId="38" fontId="8" fillId="0" borderId="2" xfId="2" applyNumberFormat="1" applyFont="1" applyFill="1" applyBorder="1" applyAlignment="1">
      <alignment horizontal="center" vertical="center" wrapText="1"/>
    </xf>
    <xf numFmtId="38" fontId="8" fillId="0" borderId="5" xfId="2" applyNumberFormat="1" applyFont="1" applyFill="1" applyBorder="1" applyAlignment="1">
      <alignment horizontal="center" vertical="center" wrapText="1"/>
    </xf>
    <xf numFmtId="0" fontId="8" fillId="2" borderId="8" xfId="1" applyFont="1" applyFill="1" applyBorder="1" applyAlignment="1">
      <alignment horizontal="center" vertical="center" wrapText="1"/>
    </xf>
    <xf numFmtId="176" fontId="8" fillId="0" borderId="31" xfId="2" applyNumberFormat="1" applyFont="1" applyBorder="1" applyAlignment="1">
      <alignment horizontal="center" vertical="center"/>
    </xf>
    <xf numFmtId="176" fontId="8" fillId="0" borderId="32" xfId="2" applyNumberFormat="1" applyFont="1" applyBorder="1" applyAlignment="1">
      <alignment horizontal="center" vertical="center"/>
    </xf>
    <xf numFmtId="176" fontId="24" fillId="0" borderId="31" xfId="2" applyNumberFormat="1" applyFont="1" applyBorder="1" applyAlignment="1">
      <alignment horizontal="center" vertical="center"/>
    </xf>
    <xf numFmtId="176" fontId="24" fillId="0" borderId="32" xfId="2" applyNumberFormat="1" applyFont="1" applyBorder="1" applyAlignment="1">
      <alignment horizontal="center" vertical="center"/>
    </xf>
    <xf numFmtId="176" fontId="24" fillId="0" borderId="28" xfId="2" applyNumberFormat="1" applyFont="1" applyFill="1" applyBorder="1" applyAlignment="1" applyProtection="1">
      <alignment horizontal="center" vertical="center"/>
      <protection locked="0"/>
    </xf>
    <xf numFmtId="176" fontId="24" fillId="0" borderId="30" xfId="2" applyNumberFormat="1" applyFont="1" applyFill="1" applyBorder="1" applyAlignment="1" applyProtection="1">
      <alignment horizontal="center" vertical="center"/>
      <protection locked="0"/>
    </xf>
    <xf numFmtId="176" fontId="24" fillId="0" borderId="31" xfId="2" applyNumberFormat="1" applyFont="1" applyFill="1" applyBorder="1" applyAlignment="1">
      <alignment horizontal="center" vertical="center"/>
    </xf>
    <xf numFmtId="176" fontId="24" fillId="0" borderId="32" xfId="2" applyNumberFormat="1" applyFont="1" applyFill="1" applyBorder="1" applyAlignment="1">
      <alignment horizontal="center" vertical="center"/>
    </xf>
    <xf numFmtId="176" fontId="8" fillId="0" borderId="31" xfId="2" applyNumberFormat="1" applyFont="1" applyFill="1" applyBorder="1" applyAlignment="1">
      <alignment horizontal="center" vertical="center"/>
    </xf>
    <xf numFmtId="176" fontId="8" fillId="0" borderId="32" xfId="2" applyNumberFormat="1" applyFont="1" applyFill="1" applyBorder="1" applyAlignment="1">
      <alignment horizontal="center" vertical="center"/>
    </xf>
    <xf numFmtId="0" fontId="8" fillId="0" borderId="31" xfId="1" applyFont="1" applyBorder="1" applyAlignment="1">
      <alignment horizontal="center" vertical="center" wrapText="1"/>
    </xf>
    <xf numFmtId="0" fontId="8" fillId="0" borderId="32" xfId="1" applyFont="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24" fillId="0" borderId="5" xfId="1" applyFont="1" applyBorder="1" applyAlignment="1">
      <alignment horizontal="center" vertical="center"/>
    </xf>
    <xf numFmtId="0" fontId="24" fillId="0" borderId="5" xfId="4" applyFont="1" applyBorder="1" applyAlignment="1">
      <alignment horizontal="left" vertical="center" wrapText="1"/>
    </xf>
    <xf numFmtId="0" fontId="8" fillId="0" borderId="5" xfId="1" applyFont="1" applyBorder="1" applyAlignment="1">
      <alignment horizontal="center" vertical="center" wrapText="1"/>
    </xf>
    <xf numFmtId="176" fontId="24" fillId="0" borderId="2" xfId="2" applyNumberFormat="1" applyFont="1" applyFill="1" applyBorder="1" applyAlignment="1">
      <alignment horizontal="center" vertical="center"/>
    </xf>
    <xf numFmtId="176" fontId="24" fillId="0" borderId="3" xfId="2" applyNumberFormat="1" applyFont="1" applyFill="1" applyBorder="1" applyAlignment="1" applyProtection="1">
      <alignment horizontal="center" vertical="center"/>
      <protection locked="0"/>
    </xf>
    <xf numFmtId="0" fontId="8" fillId="0" borderId="1" xfId="1" applyFont="1" applyBorder="1" applyAlignment="1">
      <alignment horizontal="center" vertical="center" textRotation="255"/>
    </xf>
    <xf numFmtId="0" fontId="8" fillId="0" borderId="4" xfId="1" applyFont="1" applyBorder="1" applyAlignment="1">
      <alignment horizontal="center" vertical="center" textRotation="255"/>
    </xf>
    <xf numFmtId="0" fontId="8" fillId="0" borderId="7" xfId="1" applyFont="1" applyBorder="1" applyAlignment="1">
      <alignment horizontal="center" vertical="center" textRotation="255"/>
    </xf>
    <xf numFmtId="176" fontId="8" fillId="0" borderId="36" xfId="2" applyNumberFormat="1" applyFont="1" applyFill="1" applyBorder="1" applyAlignment="1">
      <alignment horizontal="center" vertical="center"/>
    </xf>
    <xf numFmtId="176" fontId="12" fillId="0" borderId="31" xfId="2" applyNumberFormat="1" applyFont="1" applyFill="1" applyBorder="1" applyAlignment="1">
      <alignment horizontal="center" vertical="center"/>
    </xf>
    <xf numFmtId="176" fontId="12" fillId="0" borderId="32" xfId="2" applyNumberFormat="1" applyFont="1" applyFill="1" applyBorder="1" applyAlignment="1">
      <alignment horizontal="center" vertical="center"/>
    </xf>
    <xf numFmtId="176" fontId="8" fillId="0" borderId="34" xfId="2" applyNumberFormat="1" applyFont="1" applyBorder="1" applyAlignment="1">
      <alignment horizontal="center" vertical="center"/>
    </xf>
    <xf numFmtId="0" fontId="8" fillId="0" borderId="36"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2" xfId="1" applyFont="1" applyBorder="1" applyAlignment="1">
      <alignment horizontal="center" vertical="center" wrapText="1"/>
    </xf>
    <xf numFmtId="176" fontId="8" fillId="0" borderId="2" xfId="2" applyNumberFormat="1" applyFont="1" applyBorder="1" applyAlignment="1">
      <alignment horizontal="center" vertical="center"/>
    </xf>
    <xf numFmtId="176" fontId="24" fillId="0" borderId="34" xfId="2" applyNumberFormat="1" applyFont="1" applyBorder="1" applyAlignment="1">
      <alignment horizontal="center" vertical="center"/>
    </xf>
    <xf numFmtId="0" fontId="24" fillId="0" borderId="5" xfId="3" applyFont="1" applyBorder="1" applyAlignment="1">
      <alignment horizontal="left" vertical="center" wrapText="1" shrinkToFit="1"/>
    </xf>
    <xf numFmtId="179" fontId="24" fillId="4" borderId="31" xfId="2" applyNumberFormat="1" applyFont="1" applyFill="1" applyBorder="1" applyAlignment="1" applyProtection="1">
      <alignment horizontal="center" vertical="center"/>
      <protection locked="0"/>
    </xf>
    <xf numFmtId="179" fontId="24" fillId="4" borderId="34" xfId="2" applyNumberFormat="1" applyFont="1" applyFill="1" applyBorder="1" applyAlignment="1" applyProtection="1">
      <alignment horizontal="center" vertical="center"/>
      <protection locked="0"/>
    </xf>
    <xf numFmtId="179" fontId="24" fillId="4" borderId="32" xfId="2" applyNumberFormat="1" applyFont="1" applyFill="1" applyBorder="1" applyAlignment="1" applyProtection="1">
      <alignment horizontal="center" vertical="center"/>
      <protection locked="0"/>
    </xf>
    <xf numFmtId="0" fontId="16" fillId="0" borderId="1" xfId="1" applyFont="1" applyBorder="1" applyAlignment="1">
      <alignment horizontal="center" vertical="center"/>
    </xf>
    <xf numFmtId="0" fontId="16" fillId="0" borderId="3" xfId="1" applyFont="1" applyBorder="1" applyAlignment="1">
      <alignment horizontal="center" vertical="center"/>
    </xf>
    <xf numFmtId="0" fontId="16" fillId="0" borderId="4" xfId="1" applyFont="1" applyBorder="1" applyAlignment="1">
      <alignment horizontal="center" vertical="center"/>
    </xf>
    <xf numFmtId="0" fontId="16" fillId="0" borderId="6" xfId="1" applyFont="1" applyBorder="1" applyAlignment="1">
      <alignment horizontal="center" vertical="center"/>
    </xf>
    <xf numFmtId="0" fontId="16" fillId="0" borderId="1" xfId="1" applyFont="1" applyBorder="1" applyAlignment="1" applyProtection="1">
      <alignment horizontal="center" vertical="center"/>
      <protection locked="0"/>
    </xf>
    <xf numFmtId="0" fontId="16" fillId="0" borderId="2" xfId="1" applyFont="1" applyBorder="1" applyAlignment="1" applyProtection="1">
      <alignment horizontal="center" vertical="center"/>
      <protection locked="0"/>
    </xf>
    <xf numFmtId="0" fontId="16" fillId="0" borderId="4" xfId="1" applyFont="1" applyBorder="1" applyAlignment="1" applyProtection="1">
      <alignment horizontal="center" vertical="center"/>
      <protection locked="0"/>
    </xf>
    <xf numFmtId="0" fontId="16" fillId="0" borderId="5" xfId="1" applyFont="1" applyBorder="1" applyAlignment="1" applyProtection="1">
      <alignment horizontal="center" vertical="center"/>
      <protection locked="0"/>
    </xf>
    <xf numFmtId="176" fontId="24" fillId="0" borderId="28" xfId="2" applyNumberFormat="1" applyFont="1" applyBorder="1" applyAlignment="1" applyProtection="1">
      <alignment horizontal="center" vertical="center"/>
      <protection locked="0"/>
    </xf>
    <xf numFmtId="176" fontId="24" fillId="0" borderId="29" xfId="2" applyNumberFormat="1" applyFont="1" applyBorder="1" applyAlignment="1" applyProtection="1">
      <alignment horizontal="center" vertical="center"/>
      <protection locked="0"/>
    </xf>
    <xf numFmtId="176" fontId="24" fillId="0" borderId="30" xfId="2" applyNumberFormat="1" applyFont="1" applyBorder="1" applyAlignment="1" applyProtection="1">
      <alignment horizontal="center" vertical="center"/>
      <protection locked="0"/>
    </xf>
    <xf numFmtId="0" fontId="16" fillId="0" borderId="7" xfId="1" applyFont="1" applyBorder="1" applyAlignment="1">
      <alignment horizontal="center" vertical="center"/>
    </xf>
    <xf numFmtId="0" fontId="16" fillId="0" borderId="9" xfId="1" applyFont="1" applyBorder="1" applyAlignment="1">
      <alignment horizontal="center" vertical="center"/>
    </xf>
    <xf numFmtId="38" fontId="27" fillId="4" borderId="4" xfId="1" applyNumberFormat="1" applyFont="1" applyFill="1" applyBorder="1" applyAlignment="1">
      <alignment horizontal="center" vertical="center"/>
    </xf>
    <xf numFmtId="38" fontId="27" fillId="4" borderId="5" xfId="1" applyNumberFormat="1" applyFont="1" applyFill="1" applyBorder="1" applyAlignment="1">
      <alignment horizontal="center" vertical="center"/>
    </xf>
    <xf numFmtId="38" fontId="27" fillId="4" borderId="6" xfId="1" applyNumberFormat="1" applyFont="1" applyFill="1" applyBorder="1" applyAlignment="1">
      <alignment horizontal="center" vertical="center"/>
    </xf>
    <xf numFmtId="38" fontId="27" fillId="4" borderId="7" xfId="1" applyNumberFormat="1" applyFont="1" applyFill="1" applyBorder="1" applyAlignment="1">
      <alignment horizontal="center" vertical="center"/>
    </xf>
    <xf numFmtId="38" fontId="27" fillId="4" borderId="8" xfId="1" applyNumberFormat="1" applyFont="1" applyFill="1" applyBorder="1" applyAlignment="1">
      <alignment horizontal="center" vertical="center"/>
    </xf>
    <xf numFmtId="38" fontId="27" fillId="4" borderId="9" xfId="1" applyNumberFormat="1" applyFont="1" applyFill="1" applyBorder="1" applyAlignment="1">
      <alignment horizontal="center" vertical="center"/>
    </xf>
    <xf numFmtId="177" fontId="5" fillId="0" borderId="37" xfId="1" applyNumberFormat="1" applyFont="1" applyBorder="1" applyAlignment="1">
      <alignment horizontal="center" vertical="center"/>
    </xf>
    <xf numFmtId="177" fontId="5" fillId="0" borderId="27" xfId="1" applyNumberFormat="1" applyFont="1" applyBorder="1" applyAlignment="1">
      <alignment horizontal="center" vertical="center"/>
    </xf>
    <xf numFmtId="177" fontId="5" fillId="0" borderId="38" xfId="1" applyNumberFormat="1" applyFont="1" applyBorder="1" applyAlignment="1">
      <alignment horizontal="center" vertical="center"/>
    </xf>
    <xf numFmtId="177" fontId="5" fillId="0" borderId="24" xfId="1" applyNumberFormat="1" applyFont="1" applyBorder="1" applyAlignment="1">
      <alignment horizontal="center" vertical="center"/>
    </xf>
    <xf numFmtId="177" fontId="5" fillId="0" borderId="25" xfId="1" applyNumberFormat="1" applyFont="1" applyBorder="1" applyAlignment="1">
      <alignment horizontal="center" vertical="center"/>
    </xf>
    <xf numFmtId="177" fontId="5" fillId="0" borderId="26" xfId="1" applyNumberFormat="1" applyFont="1" applyBorder="1" applyAlignment="1">
      <alignment horizontal="center" vertical="center"/>
    </xf>
    <xf numFmtId="176" fontId="24" fillId="0" borderId="6" xfId="2" applyNumberFormat="1" applyFont="1" applyBorder="1" applyAlignment="1" applyProtection="1">
      <alignment horizontal="right" vertical="center"/>
      <protection locked="0"/>
    </xf>
    <xf numFmtId="0" fontId="8" fillId="0" borderId="16" xfId="1"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80" fontId="16" fillId="0" borderId="39" xfId="1" applyNumberFormat="1" applyFont="1" applyBorder="1" applyAlignment="1" applyProtection="1">
      <alignment horizontal="center" vertical="center"/>
      <protection locked="0"/>
    </xf>
    <xf numFmtId="180" fontId="16" fillId="0" borderId="5" xfId="1" applyNumberFormat="1" applyFont="1" applyBorder="1" applyAlignment="1" applyProtection="1">
      <alignment horizontal="center" vertical="center"/>
      <protection locked="0"/>
    </xf>
    <xf numFmtId="0" fontId="16" fillId="0" borderId="5" xfId="1" applyFont="1" applyBorder="1" applyAlignment="1">
      <alignment horizontal="center" vertical="center"/>
    </xf>
    <xf numFmtId="0" fontId="0" fillId="0" borderId="6" xfId="0" applyBorder="1" applyAlignment="1">
      <alignment horizontal="center" vertical="center"/>
    </xf>
    <xf numFmtId="0" fontId="29" fillId="0" borderId="4" xfId="1" applyFont="1" applyBorder="1" applyAlignment="1" applyProtection="1">
      <alignment horizontal="center" vertical="center"/>
      <protection locked="0"/>
    </xf>
    <xf numFmtId="0" fontId="29" fillId="0" borderId="6" xfId="1" applyFont="1" applyBorder="1" applyAlignment="1" applyProtection="1">
      <alignment horizontal="center" vertical="center"/>
      <protection locked="0"/>
    </xf>
    <xf numFmtId="0" fontId="16" fillId="0" borderId="39" xfId="1" applyFont="1" applyBorder="1" applyAlignment="1" applyProtection="1">
      <alignment horizontal="center" vertical="center"/>
      <protection locked="0"/>
    </xf>
    <xf numFmtId="7" fontId="18" fillId="0" borderId="39" xfId="1" applyNumberFormat="1" applyFont="1" applyBorder="1" applyAlignment="1">
      <alignment horizontal="center" vertical="center" wrapText="1"/>
    </xf>
    <xf numFmtId="7" fontId="18" fillId="0" borderId="5" xfId="1" applyNumberFormat="1" applyFont="1" applyBorder="1" applyAlignment="1">
      <alignment horizontal="center" vertical="center"/>
    </xf>
    <xf numFmtId="7" fontId="18" fillId="0" borderId="6" xfId="1" applyNumberFormat="1" applyFont="1" applyBorder="1" applyAlignment="1">
      <alignment horizontal="center" vertical="center"/>
    </xf>
    <xf numFmtId="7" fontId="18" fillId="0" borderId="12" xfId="1" applyNumberFormat="1" applyFont="1" applyBorder="1" applyAlignment="1">
      <alignment horizontal="center" vertical="center"/>
    </xf>
    <xf numFmtId="7" fontId="18" fillId="0" borderId="8" xfId="1" applyNumberFormat="1" applyFont="1" applyBorder="1" applyAlignment="1">
      <alignment horizontal="center" vertical="center"/>
    </xf>
    <xf numFmtId="7" fontId="18" fillId="0" borderId="9" xfId="1" applyNumberFormat="1" applyFont="1" applyBorder="1" applyAlignment="1">
      <alignment horizontal="center" vertical="center"/>
    </xf>
    <xf numFmtId="0" fontId="16" fillId="0" borderId="41" xfId="1" applyFont="1" applyBorder="1" applyProtection="1">
      <alignment vertical="center"/>
      <protection locked="0"/>
    </xf>
    <xf numFmtId="0" fontId="0" fillId="0" borderId="38" xfId="0" applyBorder="1" applyAlignment="1" applyProtection="1">
      <alignment vertical="center"/>
      <protection locked="0"/>
    </xf>
    <xf numFmtId="0" fontId="0" fillId="0" borderId="42" xfId="0" applyBorder="1" applyAlignment="1" applyProtection="1">
      <alignment vertical="center"/>
      <protection locked="0"/>
    </xf>
    <xf numFmtId="0" fontId="0" fillId="0" borderId="21" xfId="0" applyBorder="1" applyAlignment="1" applyProtection="1">
      <alignment vertical="center"/>
      <protection locked="0"/>
    </xf>
    <xf numFmtId="176" fontId="24" fillId="0" borderId="36" xfId="2" applyNumberFormat="1" applyFont="1" applyFill="1" applyBorder="1" applyAlignment="1">
      <alignment horizontal="center" vertical="center"/>
    </xf>
    <xf numFmtId="176" fontId="25" fillId="0" borderId="31" xfId="2" applyNumberFormat="1" applyFont="1" applyFill="1" applyBorder="1" applyAlignment="1">
      <alignment horizontal="center" vertical="center"/>
    </xf>
    <xf numFmtId="176" fontId="25" fillId="0" borderId="32" xfId="2" applyNumberFormat="1" applyFont="1" applyFill="1" applyBorder="1" applyAlignment="1">
      <alignment horizontal="center" vertical="center"/>
    </xf>
    <xf numFmtId="176" fontId="8" fillId="0" borderId="5" xfId="2" applyNumberFormat="1" applyFont="1" applyFill="1" applyBorder="1" applyAlignment="1">
      <alignment horizontal="center" vertical="center"/>
    </xf>
    <xf numFmtId="0" fontId="13" fillId="0" borderId="1"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7" xfId="1" applyFont="1" applyBorder="1" applyAlignment="1">
      <alignment horizontal="center" vertical="center" wrapText="1"/>
    </xf>
    <xf numFmtId="38" fontId="11" fillId="0" borderId="2" xfId="2" applyNumberFormat="1" applyFont="1" applyFill="1" applyBorder="1" applyAlignment="1">
      <alignment horizontal="center" vertical="center" wrapText="1"/>
    </xf>
    <xf numFmtId="38" fontId="11" fillId="0" borderId="5" xfId="2" applyNumberFormat="1" applyFont="1" applyFill="1" applyBorder="1" applyAlignment="1">
      <alignment horizontal="center" vertical="center" wrapText="1"/>
    </xf>
    <xf numFmtId="176" fontId="8" fillId="0" borderId="2" xfId="2" applyNumberFormat="1" applyFont="1" applyFill="1" applyBorder="1" applyAlignment="1">
      <alignment horizontal="center" vertical="center"/>
    </xf>
    <xf numFmtId="0" fontId="24" fillId="0" borderId="2" xfId="1" applyFont="1" applyBorder="1" applyAlignment="1">
      <alignment horizontal="center" vertical="center"/>
    </xf>
    <xf numFmtId="0" fontId="24" fillId="0" borderId="2" xfId="4" applyFont="1" applyBorder="1" applyAlignment="1">
      <alignment horizontal="left" vertical="center" wrapText="1"/>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24" fillId="0" borderId="31" xfId="1" applyFont="1" applyBorder="1" applyAlignment="1">
      <alignment horizontal="center" vertical="center"/>
    </xf>
    <xf numFmtId="0" fontId="24" fillId="0" borderId="32" xfId="1" applyFont="1" applyBorder="1" applyAlignment="1">
      <alignment horizontal="center" vertical="center"/>
    </xf>
    <xf numFmtId="0" fontId="3" fillId="0" borderId="0" xfId="1" applyFont="1" applyAlignment="1">
      <alignment horizontal="center" vertical="center"/>
    </xf>
    <xf numFmtId="0" fontId="9" fillId="2" borderId="2" xfId="1" applyFont="1" applyFill="1" applyBorder="1" applyAlignment="1">
      <alignment horizontal="center" vertical="center" wrapText="1"/>
    </xf>
    <xf numFmtId="0" fontId="8" fillId="0" borderId="33" xfId="1" applyFont="1" applyBorder="1" applyAlignment="1">
      <alignment horizontal="center" vertical="center" textRotation="255"/>
    </xf>
    <xf numFmtId="0" fontId="24" fillId="0" borderId="31" xfId="3" applyFont="1" applyBorder="1" applyAlignment="1">
      <alignment horizontal="left" vertical="center" wrapText="1"/>
    </xf>
    <xf numFmtId="0" fontId="24" fillId="0" borderId="32" xfId="3" applyFont="1" applyBorder="1" applyAlignment="1">
      <alignment horizontal="left" vertical="center" wrapText="1"/>
    </xf>
    <xf numFmtId="0" fontId="8" fillId="0" borderId="5" xfId="1" applyFont="1" applyBorder="1" applyAlignment="1">
      <alignment horizontal="center" vertical="center"/>
    </xf>
    <xf numFmtId="38" fontId="26" fillId="5" borderId="5" xfId="1" applyNumberFormat="1" applyFont="1" applyFill="1" applyBorder="1" applyAlignment="1">
      <alignment horizontal="center" vertical="center"/>
    </xf>
    <xf numFmtId="177" fontId="5" fillId="0" borderId="22" xfId="1" applyNumberFormat="1" applyFont="1" applyBorder="1" applyAlignment="1">
      <alignment horizontal="center" vertical="center"/>
    </xf>
    <xf numFmtId="177" fontId="5" fillId="0" borderId="0" xfId="1" applyNumberFormat="1" applyFont="1" applyAlignment="1">
      <alignment horizontal="center" vertical="center"/>
    </xf>
    <xf numFmtId="177" fontId="5" fillId="0" borderId="23" xfId="1" applyNumberFormat="1" applyFont="1" applyBorder="1" applyAlignment="1">
      <alignment horizontal="center" vertical="center"/>
    </xf>
    <xf numFmtId="177" fontId="23" fillId="0" borderId="5" xfId="5" applyNumberFormat="1" applyFont="1" applyBorder="1" applyAlignment="1">
      <alignment horizontal="center" vertical="center"/>
    </xf>
    <xf numFmtId="177" fontId="23" fillId="0" borderId="5" xfId="2" applyNumberFormat="1" applyFont="1" applyFill="1" applyBorder="1" applyAlignment="1">
      <alignment horizontal="center" vertical="center"/>
    </xf>
    <xf numFmtId="177" fontId="24" fillId="0" borderId="5" xfId="1" applyNumberFormat="1" applyFont="1" applyBorder="1" applyAlignment="1">
      <alignment horizontal="center" vertical="center"/>
    </xf>
    <xf numFmtId="177" fontId="24" fillId="0" borderId="5" xfId="5" applyNumberFormat="1" applyFont="1" applyBorder="1" applyAlignment="1">
      <alignment vertical="center" wrapText="1"/>
    </xf>
    <xf numFmtId="177" fontId="24" fillId="0" borderId="5" xfId="5" applyNumberFormat="1" applyFont="1" applyBorder="1" applyAlignment="1">
      <alignment horizontal="center" vertical="center"/>
    </xf>
    <xf numFmtId="177" fontId="24" fillId="0" borderId="6" xfId="2" applyNumberFormat="1" applyFont="1" applyFill="1" applyBorder="1" applyAlignment="1" applyProtection="1">
      <alignment horizontal="center" vertical="center"/>
      <protection locked="0"/>
    </xf>
    <xf numFmtId="0" fontId="16" fillId="0" borderId="40" xfId="1" applyFont="1" applyBorder="1" applyAlignment="1" applyProtection="1">
      <alignment horizontal="center" vertical="center"/>
      <protection locked="0"/>
    </xf>
    <xf numFmtId="177" fontId="23" fillId="0" borderId="1" xfId="1" applyNumberFormat="1" applyFont="1" applyBorder="1" applyAlignment="1">
      <alignment horizontal="center" vertical="center" textRotation="255" wrapText="1"/>
    </xf>
    <xf numFmtId="177" fontId="23" fillId="0" borderId="4" xfId="1" applyNumberFormat="1" applyFont="1" applyBorder="1" applyAlignment="1">
      <alignment horizontal="center" vertical="center" textRotation="255" wrapText="1"/>
    </xf>
    <xf numFmtId="177" fontId="23" fillId="0" borderId="7" xfId="1" applyNumberFormat="1" applyFont="1" applyBorder="1" applyAlignment="1">
      <alignment horizontal="center" vertical="center" textRotation="255" wrapText="1"/>
    </xf>
    <xf numFmtId="177" fontId="23" fillId="0" borderId="2" xfId="5" applyNumberFormat="1" applyFont="1" applyBorder="1" applyAlignment="1">
      <alignment horizontal="center" vertical="center"/>
    </xf>
    <xf numFmtId="177" fontId="23" fillId="0" borderId="2" xfId="2" applyNumberFormat="1" applyFont="1" applyFill="1" applyBorder="1" applyAlignment="1">
      <alignment horizontal="center" vertical="center"/>
    </xf>
    <xf numFmtId="177" fontId="24" fillId="0" borderId="2" xfId="1" applyNumberFormat="1" applyFont="1" applyBorder="1" applyAlignment="1">
      <alignment horizontal="center" vertical="center"/>
    </xf>
    <xf numFmtId="177" fontId="24" fillId="0" borderId="2" xfId="5" applyNumberFormat="1" applyFont="1" applyBorder="1" applyAlignment="1">
      <alignment vertical="center" wrapText="1"/>
    </xf>
    <xf numFmtId="177" fontId="24" fillId="0" borderId="2" xfId="5" applyNumberFormat="1" applyFont="1" applyBorder="1" applyAlignment="1">
      <alignment horizontal="center" vertical="center"/>
    </xf>
    <xf numFmtId="177" fontId="24" fillId="0" borderId="3" xfId="2" applyNumberFormat="1" applyFont="1" applyFill="1" applyBorder="1" applyAlignment="1" applyProtection="1">
      <alignment horizontal="center" vertical="center"/>
      <protection locked="0"/>
    </xf>
    <xf numFmtId="177" fontId="23" fillId="0" borderId="1" xfId="1" applyNumberFormat="1" applyFont="1" applyBorder="1" applyAlignment="1">
      <alignment horizontal="center" vertical="center" wrapText="1"/>
    </xf>
    <xf numFmtId="177" fontId="23" fillId="0" borderId="4" xfId="1" applyNumberFormat="1" applyFont="1" applyBorder="1" applyAlignment="1">
      <alignment horizontal="center" vertical="center" wrapText="1"/>
    </xf>
    <xf numFmtId="177" fontId="23" fillId="0" borderId="7" xfId="1" applyNumberFormat="1" applyFont="1" applyBorder="1" applyAlignment="1">
      <alignment horizontal="center" vertical="center" wrapText="1"/>
    </xf>
    <xf numFmtId="177" fontId="24" fillId="0" borderId="2" xfId="5" applyNumberFormat="1" applyFont="1" applyBorder="1" applyAlignment="1">
      <alignment horizontal="left" vertical="center" wrapText="1"/>
    </xf>
    <xf numFmtId="177" fontId="24" fillId="0" borderId="5" xfId="5" applyNumberFormat="1" applyFont="1" applyBorder="1" applyAlignment="1">
      <alignment horizontal="left" vertical="center" wrapText="1"/>
    </xf>
    <xf numFmtId="177" fontId="24" fillId="0" borderId="28" xfId="2" applyNumberFormat="1" applyFont="1" applyFill="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177" fontId="23" fillId="0" borderId="5" xfId="1" applyNumberFormat="1" applyFont="1" applyBorder="1" applyAlignment="1">
      <alignment horizontal="center" vertical="center"/>
    </xf>
    <xf numFmtId="177" fontId="24" fillId="0" borderId="29" xfId="2" applyNumberFormat="1" applyFont="1" applyFill="1" applyBorder="1" applyAlignment="1" applyProtection="1">
      <alignment horizontal="center" vertical="center"/>
      <protection locked="0"/>
    </xf>
    <xf numFmtId="177" fontId="24" fillId="0" borderId="30" xfId="2" applyNumberFormat="1" applyFont="1" applyFill="1" applyBorder="1" applyAlignment="1" applyProtection="1">
      <alignment horizontal="center" vertical="center"/>
      <protection locked="0"/>
    </xf>
    <xf numFmtId="177" fontId="23" fillId="0" borderId="5" xfId="5" applyNumberFormat="1" applyFont="1" applyBorder="1" applyAlignment="1">
      <alignment horizontal="center" vertical="center" wrapText="1"/>
    </xf>
    <xf numFmtId="177" fontId="3" fillId="0" borderId="0" xfId="1" applyNumberFormat="1" applyFont="1" applyAlignment="1">
      <alignment horizontal="center" vertical="center"/>
    </xf>
    <xf numFmtId="177" fontId="22" fillId="0" borderId="2" xfId="1" applyNumberFormat="1" applyFont="1" applyBorder="1" applyAlignment="1">
      <alignment horizontal="center" vertical="center" wrapText="1"/>
    </xf>
    <xf numFmtId="177" fontId="23" fillId="0" borderId="4" xfId="1" applyNumberFormat="1" applyFont="1" applyBorder="1" applyAlignment="1">
      <alignment horizontal="center" vertical="center" textRotation="255"/>
    </xf>
    <xf numFmtId="177" fontId="23" fillId="0" borderId="7" xfId="1" applyNumberFormat="1" applyFont="1" applyBorder="1" applyAlignment="1">
      <alignment horizontal="center" vertical="center" textRotation="255"/>
    </xf>
    <xf numFmtId="180" fontId="46" fillId="0" borderId="39" xfId="1" applyNumberFormat="1" applyFont="1" applyBorder="1" applyAlignment="1" applyProtection="1">
      <alignment horizontal="center" vertical="center"/>
      <protection locked="0"/>
    </xf>
    <xf numFmtId="180" fontId="46" fillId="0" borderId="5" xfId="1" applyNumberFormat="1" applyFont="1" applyBorder="1" applyAlignment="1" applyProtection="1">
      <alignment horizontal="center" vertical="center"/>
      <protection locked="0"/>
    </xf>
    <xf numFmtId="7" fontId="45" fillId="0" borderId="39" xfId="1" applyNumberFormat="1" applyFont="1" applyBorder="1" applyAlignment="1">
      <alignment horizontal="center" vertical="center" wrapText="1"/>
    </xf>
    <xf numFmtId="7" fontId="45" fillId="0" borderId="5" xfId="1" applyNumberFormat="1" applyFont="1" applyBorder="1" applyAlignment="1">
      <alignment horizontal="center" vertical="center"/>
    </xf>
    <xf numFmtId="7" fontId="45" fillId="0" borderId="6" xfId="1" applyNumberFormat="1" applyFont="1" applyBorder="1" applyAlignment="1">
      <alignment horizontal="center" vertical="center"/>
    </xf>
    <xf numFmtId="7" fontId="45" fillId="0" borderId="12" xfId="1" applyNumberFormat="1" applyFont="1" applyBorder="1" applyAlignment="1">
      <alignment horizontal="center" vertical="center"/>
    </xf>
    <xf numFmtId="7" fontId="45" fillId="0" borderId="8" xfId="1" applyNumberFormat="1" applyFont="1" applyBorder="1" applyAlignment="1">
      <alignment horizontal="center" vertical="center"/>
    </xf>
    <xf numFmtId="7" fontId="45" fillId="0" borderId="9" xfId="1" applyNumberFormat="1" applyFont="1" applyBorder="1" applyAlignment="1">
      <alignment horizontal="center" vertical="center"/>
    </xf>
    <xf numFmtId="38" fontId="8" fillId="0" borderId="5" xfId="2" applyNumberFormat="1" applyFont="1" applyFill="1" applyBorder="1" applyAlignment="1">
      <alignment horizontal="center" vertical="center"/>
    </xf>
    <xf numFmtId="38" fontId="24" fillId="0" borderId="5" xfId="2" applyNumberFormat="1" applyFont="1" applyFill="1" applyBorder="1" applyAlignment="1">
      <alignment horizontal="center" vertical="center"/>
    </xf>
    <xf numFmtId="38" fontId="24" fillId="0" borderId="6" xfId="2" applyNumberFormat="1" applyFont="1" applyFill="1" applyBorder="1" applyAlignment="1" applyProtection="1">
      <alignment horizontal="center" vertical="center"/>
      <protection locked="0"/>
    </xf>
    <xf numFmtId="38" fontId="24" fillId="0" borderId="31" xfId="2" applyNumberFormat="1" applyFont="1" applyFill="1" applyBorder="1" applyAlignment="1">
      <alignment horizontal="center" vertical="center"/>
    </xf>
    <xf numFmtId="0" fontId="0" fillId="0" borderId="32" xfId="0" applyBorder="1" applyAlignment="1">
      <alignment horizontal="center" vertical="center"/>
    </xf>
    <xf numFmtId="179" fontId="0" fillId="4" borderId="32" xfId="0" applyNumberFormat="1" applyFill="1" applyBorder="1" applyAlignment="1">
      <alignment horizontal="center" vertical="center"/>
    </xf>
    <xf numFmtId="38" fontId="24" fillId="0" borderId="28" xfId="2" applyNumberFormat="1" applyFont="1" applyFill="1" applyBorder="1" applyAlignment="1" applyProtection="1">
      <alignment horizontal="center" vertical="center"/>
      <protection locked="0"/>
    </xf>
    <xf numFmtId="0" fontId="0" fillId="0" borderId="30" xfId="0" applyBorder="1" applyAlignment="1">
      <alignment horizontal="center" vertical="center"/>
    </xf>
    <xf numFmtId="38" fontId="8" fillId="2" borderId="8" xfId="1" applyNumberFormat="1" applyFont="1" applyFill="1" applyBorder="1" applyAlignment="1">
      <alignment horizontal="center" vertical="center"/>
    </xf>
    <xf numFmtId="0" fontId="8" fillId="2" borderId="9" xfId="1" applyFont="1" applyFill="1" applyBorder="1" applyAlignment="1">
      <alignment horizontal="center" vertical="center"/>
    </xf>
    <xf numFmtId="38" fontId="8" fillId="2" borderId="8" xfId="6" applyFont="1" applyFill="1" applyBorder="1" applyAlignment="1">
      <alignment horizontal="center" vertical="center"/>
    </xf>
    <xf numFmtId="38" fontId="8" fillId="2" borderId="9" xfId="6" applyFont="1" applyFill="1" applyBorder="1" applyAlignment="1">
      <alignment horizontal="center" vertical="center"/>
    </xf>
    <xf numFmtId="38" fontId="27" fillId="3" borderId="5" xfId="1" applyNumberFormat="1" applyFont="1" applyFill="1" applyBorder="1" applyAlignment="1">
      <alignment horizontal="center" vertical="center"/>
    </xf>
    <xf numFmtId="0" fontId="0" fillId="0" borderId="14" xfId="0" applyBorder="1" applyAlignment="1">
      <alignment horizontal="center" vertical="center" textRotation="255"/>
    </xf>
    <xf numFmtId="0" fontId="0" fillId="0" borderId="15" xfId="0" applyBorder="1" applyAlignment="1">
      <alignment horizontal="center" vertical="center" textRotation="255"/>
    </xf>
    <xf numFmtId="0" fontId="24" fillId="0" borderId="5" xfId="1" applyFont="1" applyBorder="1" applyAlignment="1">
      <alignment horizontal="left" vertical="center" wrapText="1" shrinkToFit="1"/>
    </xf>
    <xf numFmtId="0" fontId="20" fillId="0" borderId="1" xfId="1" applyFont="1" applyBorder="1" applyAlignment="1">
      <alignment horizontal="center" vertical="center" textRotation="255" wrapText="1"/>
    </xf>
    <xf numFmtId="0" fontId="20" fillId="0" borderId="4" xfId="1" applyFont="1" applyBorder="1" applyAlignment="1">
      <alignment horizontal="center" vertical="center" textRotation="255" wrapText="1"/>
    </xf>
    <xf numFmtId="0" fontId="20" fillId="0" borderId="7" xfId="1" applyFont="1" applyBorder="1" applyAlignment="1">
      <alignment horizontal="center" vertical="center" textRotation="255" wrapText="1"/>
    </xf>
    <xf numFmtId="0" fontId="20" fillId="0" borderId="1" xfId="1" applyFont="1" applyBorder="1" applyAlignment="1">
      <alignment horizontal="center" vertical="center"/>
    </xf>
    <xf numFmtId="0" fontId="20" fillId="0" borderId="4" xfId="1" applyFont="1" applyBorder="1" applyAlignment="1">
      <alignment horizontal="center" vertical="center"/>
    </xf>
    <xf numFmtId="0" fontId="20" fillId="0" borderId="7" xfId="1" applyFont="1" applyBorder="1" applyAlignment="1">
      <alignment horizontal="center" vertical="center"/>
    </xf>
    <xf numFmtId="0" fontId="11" fillId="2" borderId="2" xfId="1" applyFont="1" applyFill="1" applyBorder="1" applyAlignment="1">
      <alignment horizontal="center" vertical="center" wrapText="1"/>
    </xf>
    <xf numFmtId="0" fontId="0" fillId="0" borderId="34" xfId="0" applyBorder="1" applyAlignment="1">
      <alignment horizontal="center" vertical="center" wrapText="1"/>
    </xf>
    <xf numFmtId="0" fontId="0" fillId="0" borderId="32" xfId="0" applyBorder="1" applyAlignment="1">
      <alignment horizontal="center" vertical="center" wrapText="1"/>
    </xf>
    <xf numFmtId="38" fontId="8" fillId="0" borderId="31" xfId="2" applyNumberFormat="1" applyFont="1" applyFill="1" applyBorder="1" applyAlignment="1">
      <alignment horizontal="center" vertical="center"/>
    </xf>
  </cellXfs>
  <cellStyles count="8">
    <cellStyle name="桁区切り" xfId="6" builtinId="6"/>
    <cellStyle name="桁区切り 2" xfId="2" xr:uid="{B7D57A8D-0924-4066-8E06-3BCA4577B993}"/>
    <cellStyle name="標準" xfId="0" builtinId="0"/>
    <cellStyle name="標準 2" xfId="1" xr:uid="{57F750AB-2258-4143-B425-CD94DB17FDCB}"/>
    <cellStyle name="標準 3" xfId="4" xr:uid="{922F78EA-1E78-41F4-9FDF-79C5EE2EC6C3}"/>
    <cellStyle name="標準 4" xfId="5" xr:uid="{24F8D0AA-724B-4300-A46B-E871DA77A81E}"/>
    <cellStyle name="標準 5" xfId="7" xr:uid="{A1B07DDB-21F9-4C94-ABA6-42C113A01371}"/>
    <cellStyle name="標準 6" xfId="3" xr:uid="{BBDF4939-2DC7-48E6-9417-8460A01C68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48</xdr:row>
          <xdr:rowOff>133350</xdr:rowOff>
        </xdr:from>
        <xdr:to>
          <xdr:col>13</xdr:col>
          <xdr:colOff>238125</xdr:colOff>
          <xdr:row>50</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49</xdr:row>
          <xdr:rowOff>142875</xdr:rowOff>
        </xdr:from>
        <xdr:to>
          <xdr:col>13</xdr:col>
          <xdr:colOff>238125</xdr:colOff>
          <xdr:row>51</xdr:row>
          <xdr:rowOff>28575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39</xdr:row>
          <xdr:rowOff>133350</xdr:rowOff>
        </xdr:from>
        <xdr:to>
          <xdr:col>13</xdr:col>
          <xdr:colOff>238125</xdr:colOff>
          <xdr:row>41</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142875</xdr:rowOff>
        </xdr:from>
        <xdr:to>
          <xdr:col>13</xdr:col>
          <xdr:colOff>238125</xdr:colOff>
          <xdr:row>42</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45</xdr:row>
          <xdr:rowOff>228600</xdr:rowOff>
        </xdr:from>
        <xdr:to>
          <xdr:col>13</xdr:col>
          <xdr:colOff>209550</xdr:colOff>
          <xdr:row>47</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46</xdr:row>
          <xdr:rowOff>142875</xdr:rowOff>
        </xdr:from>
        <xdr:to>
          <xdr:col>13</xdr:col>
          <xdr:colOff>238125</xdr:colOff>
          <xdr:row>48</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7</xdr:col>
      <xdr:colOff>211453</xdr:colOff>
      <xdr:row>25</xdr:row>
      <xdr:rowOff>209550</xdr:rowOff>
    </xdr:to>
    <xdr:pic>
      <xdr:nvPicPr>
        <xdr:cNvPr id="4" name="図 3">
          <a:extLst>
            <a:ext uri="{FF2B5EF4-FFF2-40B4-BE49-F238E27FC236}">
              <a16:creationId xmlns:a16="http://schemas.microsoft.com/office/drawing/2014/main" id="{7E5CB5EB-8467-2172-20EA-9ED890E65AE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026" b="5706"/>
        <a:stretch/>
      </xdr:blipFill>
      <xdr:spPr>
        <a:xfrm>
          <a:off x="0" y="276225"/>
          <a:ext cx="9326878" cy="58864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3E518-FC46-4BED-8862-CCFAFCD90C85}">
  <sheetPr>
    <tabColor rgb="FFFF0000"/>
    <pageSetUpPr fitToPage="1"/>
  </sheetPr>
  <dimension ref="A1:M42"/>
  <sheetViews>
    <sheetView showGridLines="0" showRowColHeaders="0" workbookViewId="0">
      <selection activeCell="A12" sqref="A12"/>
    </sheetView>
  </sheetViews>
  <sheetFormatPr defaultRowHeight="18.75"/>
  <cols>
    <col min="1" max="1" width="3.5" customWidth="1"/>
    <col min="2" max="2" width="2.625" customWidth="1"/>
    <col min="3" max="3" width="8.625" customWidth="1"/>
    <col min="4" max="5" width="12" customWidth="1"/>
    <col min="6" max="6" width="12.5" customWidth="1"/>
    <col min="7" max="7" width="20.625" customWidth="1"/>
    <col min="8" max="8" width="10.625" customWidth="1"/>
    <col min="9" max="9" width="4" customWidth="1"/>
  </cols>
  <sheetData>
    <row r="1" spans="1:13" ht="24">
      <c r="A1" s="159" t="s">
        <v>274</v>
      </c>
      <c r="B1" s="160"/>
      <c r="C1" s="160"/>
      <c r="D1" s="160"/>
      <c r="E1" s="160"/>
      <c r="F1" s="160"/>
      <c r="G1" s="160"/>
      <c r="H1" s="160"/>
      <c r="I1" s="160"/>
    </row>
    <row r="2" spans="1:13" ht="6.6" customHeight="1"/>
    <row r="3" spans="1:13" ht="6.6" customHeight="1"/>
    <row r="4" spans="1:13" ht="34.5" customHeight="1">
      <c r="A4" s="161" t="s">
        <v>273</v>
      </c>
      <c r="B4" s="162"/>
      <c r="C4" s="162"/>
      <c r="D4" s="162"/>
      <c r="E4" s="162"/>
      <c r="F4" s="162"/>
      <c r="G4" s="162"/>
      <c r="H4" s="162"/>
      <c r="I4" s="162"/>
    </row>
    <row r="5" spans="1:13" ht="9.9499999999999993" customHeight="1">
      <c r="A5" s="110"/>
      <c r="B5" s="109"/>
      <c r="C5" s="109"/>
      <c r="D5" s="109"/>
      <c r="E5" s="109"/>
      <c r="F5" s="109"/>
      <c r="G5" s="109"/>
      <c r="H5" s="109"/>
      <c r="I5" s="109"/>
    </row>
    <row r="6" spans="1:13" ht="19.5">
      <c r="A6" s="106" t="s">
        <v>272</v>
      </c>
      <c r="B6" s="105"/>
      <c r="C6" s="105"/>
      <c r="D6" s="105"/>
      <c r="E6" s="105"/>
      <c r="F6" s="105"/>
      <c r="G6" s="105"/>
      <c r="H6" s="105"/>
      <c r="I6" s="105"/>
    </row>
    <row r="7" spans="1:13">
      <c r="A7" s="105"/>
      <c r="B7" s="105" t="s">
        <v>271</v>
      </c>
      <c r="C7" s="105"/>
      <c r="D7" s="105"/>
      <c r="E7" s="105"/>
      <c r="F7" s="105"/>
      <c r="G7" s="105"/>
      <c r="H7" s="105"/>
      <c r="I7" s="105"/>
    </row>
    <row r="8" spans="1:13">
      <c r="A8" s="105"/>
      <c r="B8" s="105" t="s">
        <v>270</v>
      </c>
      <c r="C8" s="105"/>
      <c r="D8" s="105"/>
      <c r="E8" s="105"/>
      <c r="F8" s="105"/>
      <c r="G8" s="105"/>
      <c r="H8" s="105"/>
      <c r="I8" s="105"/>
    </row>
    <row r="9" spans="1:13">
      <c r="A9" s="105"/>
      <c r="B9" s="105" t="s">
        <v>269</v>
      </c>
      <c r="C9" s="105"/>
      <c r="D9" s="105"/>
      <c r="E9" s="105"/>
      <c r="F9" s="105"/>
      <c r="G9" s="105"/>
      <c r="H9" s="105"/>
      <c r="I9" s="105"/>
    </row>
    <row r="10" spans="1:13" ht="70.5" customHeight="1">
      <c r="B10" s="163" t="s">
        <v>268</v>
      </c>
      <c r="C10" s="163"/>
      <c r="D10" s="163"/>
      <c r="E10" s="163"/>
      <c r="F10" s="163"/>
      <c r="G10" s="163"/>
      <c r="H10" s="163"/>
      <c r="I10" s="107"/>
      <c r="M10" s="105"/>
    </row>
    <row r="11" spans="1:13" ht="9.9499999999999993" customHeight="1">
      <c r="B11" s="108"/>
      <c r="C11" s="108"/>
      <c r="D11" s="108"/>
      <c r="E11" s="108"/>
      <c r="F11" s="108"/>
      <c r="G11" s="108"/>
      <c r="H11" s="108"/>
      <c r="I11" s="107"/>
      <c r="M11" s="105"/>
    </row>
    <row r="12" spans="1:13" ht="19.5">
      <c r="A12" s="106" t="s">
        <v>267</v>
      </c>
    </row>
    <row r="13" spans="1:13">
      <c r="B13" s="105" t="s">
        <v>266</v>
      </c>
    </row>
    <row r="14" spans="1:13">
      <c r="B14" s="105" t="s">
        <v>265</v>
      </c>
    </row>
    <row r="15" spans="1:13">
      <c r="B15" s="105" t="s">
        <v>264</v>
      </c>
    </row>
    <row r="16" spans="1:13" ht="9.9499999999999993" customHeight="1">
      <c r="B16" s="105"/>
    </row>
    <row r="17" spans="1:3" ht="19.5">
      <c r="A17" s="106" t="s">
        <v>263</v>
      </c>
    </row>
    <row r="18" spans="1:3">
      <c r="B18" s="105" t="s">
        <v>262</v>
      </c>
    </row>
    <row r="19" spans="1:3">
      <c r="B19" s="105" t="s">
        <v>261</v>
      </c>
    </row>
    <row r="20" spans="1:3">
      <c r="C20" s="105" t="s">
        <v>260</v>
      </c>
    </row>
    <row r="21" spans="1:3">
      <c r="C21" s="105" t="s">
        <v>259</v>
      </c>
    </row>
    <row r="22" spans="1:3">
      <c r="B22" s="105" t="s">
        <v>258</v>
      </c>
    </row>
    <row r="23" spans="1:3" ht="9.9499999999999993" customHeight="1">
      <c r="B23" s="105"/>
    </row>
    <row r="24" spans="1:3" ht="19.5">
      <c r="A24" s="106" t="s">
        <v>257</v>
      </c>
    </row>
    <row r="25" spans="1:3">
      <c r="B25" s="105" t="s">
        <v>256</v>
      </c>
    </row>
    <row r="26" spans="1:3">
      <c r="B26" s="105" t="s">
        <v>255</v>
      </c>
    </row>
    <row r="27" spans="1:3">
      <c r="C27" s="105" t="s">
        <v>254</v>
      </c>
    </row>
    <row r="28" spans="1:3" ht="9.9499999999999993" customHeight="1">
      <c r="C28" s="105"/>
    </row>
    <row r="29" spans="1:3" ht="19.5">
      <c r="A29" s="106" t="s">
        <v>253</v>
      </c>
    </row>
    <row r="30" spans="1:3">
      <c r="B30" s="105" t="s">
        <v>252</v>
      </c>
    </row>
    <row r="31" spans="1:3">
      <c r="B31" s="105" t="s">
        <v>251</v>
      </c>
    </row>
    <row r="32" spans="1:3" ht="9.9499999999999993" customHeight="1">
      <c r="B32" s="105"/>
    </row>
    <row r="33" spans="1:8" ht="19.5">
      <c r="A33" s="106" t="s">
        <v>250</v>
      </c>
    </row>
    <row r="34" spans="1:8" ht="18" customHeight="1">
      <c r="B34" s="105" t="s">
        <v>249</v>
      </c>
      <c r="C34" s="105"/>
    </row>
    <row r="35" spans="1:8" ht="35.450000000000003" customHeight="1">
      <c r="B35" s="164" t="s">
        <v>280</v>
      </c>
      <c r="C35" s="164"/>
      <c r="D35" s="164"/>
      <c r="E35" s="164"/>
      <c r="F35" s="164"/>
      <c r="G35" s="164"/>
      <c r="H35" s="164"/>
    </row>
    <row r="36" spans="1:8">
      <c r="B36" s="105" t="s">
        <v>248</v>
      </c>
    </row>
    <row r="37" spans="1:8">
      <c r="A37" s="104"/>
    </row>
    <row r="38" spans="1:8">
      <c r="F38" s="104"/>
    </row>
    <row r="39" spans="1:8">
      <c r="A39" s="104" t="s">
        <v>247</v>
      </c>
    </row>
    <row r="40" spans="1:8">
      <c r="G40" s="165"/>
      <c r="H40" s="166"/>
    </row>
    <row r="41" spans="1:8">
      <c r="G41" s="167" t="s">
        <v>281</v>
      </c>
      <c r="H41" s="168"/>
    </row>
    <row r="42" spans="1:8">
      <c r="G42" s="157" t="s">
        <v>282</v>
      </c>
      <c r="H42" s="158"/>
    </row>
  </sheetData>
  <sheetProtection algorithmName="SHA-512" hashValue="lpwkjv28dWDW4HhM8V4TBpBfpJW8nHL7Yus2jPoN8TCftWqodeqGfcKj6ceCWLH5CLBrStuCE/CLGFkCF7NVQQ==" saltValue="3xirjDsh2kW2De0A9KahcQ==" spinCount="100000" sheet="1" objects="1" scenarios="1"/>
  <mergeCells count="7">
    <mergeCell ref="G42:H42"/>
    <mergeCell ref="A1:I1"/>
    <mergeCell ref="A4:I4"/>
    <mergeCell ref="B10:H10"/>
    <mergeCell ref="B35:H35"/>
    <mergeCell ref="G40:H40"/>
    <mergeCell ref="G41:H41"/>
  </mergeCells>
  <phoneticPr fontId="7"/>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2BE2D-7464-44F4-9779-3E92E6A25FE9}">
  <sheetPr>
    <tabColor theme="7" tint="0.79998168889431442"/>
    <pageSetUpPr fitToPage="1"/>
  </sheetPr>
  <dimension ref="A1:R57"/>
  <sheetViews>
    <sheetView showGridLines="0" showRowColHeaders="0" topLeftCell="A12" zoomScale="120" zoomScaleNormal="120" workbookViewId="0">
      <selection activeCell="L48" sqref="L48:N49"/>
    </sheetView>
  </sheetViews>
  <sheetFormatPr defaultColWidth="9" defaultRowHeight="10.5"/>
  <cols>
    <col min="1" max="1" width="4.625" style="1" customWidth="1"/>
    <col min="2" max="2" width="6.625" style="2" customWidth="1"/>
    <col min="3" max="3" width="3.25" style="1" customWidth="1"/>
    <col min="4" max="4" width="4.25" style="1" customWidth="1"/>
    <col min="5" max="5" width="31.375" style="3" customWidth="1"/>
    <col min="6" max="6" width="6.625" style="1" customWidth="1"/>
    <col min="7" max="7" width="2.75" style="1" customWidth="1"/>
    <col min="8" max="8" width="8.625" style="1" customWidth="1"/>
    <col min="9" max="9" width="0.875" style="1" customWidth="1"/>
    <col min="10" max="10" width="4.625" style="1" customWidth="1"/>
    <col min="11" max="11" width="6.625" style="1" customWidth="1"/>
    <col min="12" max="12" width="3.25" style="1" customWidth="1"/>
    <col min="13" max="13" width="4.25" style="1" customWidth="1"/>
    <col min="14" max="14" width="31.375" style="1" customWidth="1"/>
    <col min="15" max="15" width="6.625" style="1" customWidth="1"/>
    <col min="16" max="16" width="2.5" style="1" customWidth="1"/>
    <col min="17" max="20" width="9" style="1"/>
    <col min="21" max="21" width="24.875" style="1" customWidth="1"/>
    <col min="22" max="16384" width="9" style="1"/>
  </cols>
  <sheetData>
    <row r="1" spans="1:17" ht="20.25">
      <c r="A1" s="292" t="s">
        <v>276</v>
      </c>
      <c r="B1" s="292"/>
      <c r="C1" s="292"/>
      <c r="D1" s="292"/>
      <c r="E1" s="292"/>
      <c r="F1" s="292"/>
      <c r="G1" s="292"/>
      <c r="H1" s="292"/>
      <c r="I1" s="292"/>
      <c r="J1" s="292"/>
      <c r="K1" s="292"/>
      <c r="L1" s="292"/>
      <c r="M1" s="292"/>
      <c r="N1" s="292"/>
      <c r="O1" s="292"/>
      <c r="P1" s="292"/>
      <c r="Q1" s="292"/>
    </row>
    <row r="2" spans="1:17" ht="6.75" customHeight="1" thickBot="1">
      <c r="F2" s="4"/>
      <c r="G2" s="5"/>
    </row>
    <row r="3" spans="1:17" ht="12" customHeight="1" thickBot="1">
      <c r="A3" s="6" t="s">
        <v>0</v>
      </c>
      <c r="B3" s="293" t="s">
        <v>1</v>
      </c>
      <c r="C3" s="293"/>
      <c r="D3" s="7" t="s">
        <v>2</v>
      </c>
      <c r="E3" s="8" t="s">
        <v>3</v>
      </c>
      <c r="F3" s="9" t="s">
        <v>4</v>
      </c>
      <c r="G3" s="9"/>
      <c r="H3" s="10" t="s">
        <v>5</v>
      </c>
      <c r="J3" s="6" t="s">
        <v>0</v>
      </c>
      <c r="K3" s="293" t="s">
        <v>1</v>
      </c>
      <c r="L3" s="293"/>
      <c r="M3" s="7" t="s">
        <v>2</v>
      </c>
      <c r="N3" s="8" t="s">
        <v>3</v>
      </c>
      <c r="O3" s="9" t="s">
        <v>4</v>
      </c>
      <c r="P3" s="9"/>
      <c r="Q3" s="10" t="s">
        <v>5</v>
      </c>
    </row>
    <row r="4" spans="1:17" ht="12" customHeight="1">
      <c r="A4" s="294" t="s">
        <v>6</v>
      </c>
      <c r="B4" s="198" t="s">
        <v>7</v>
      </c>
      <c r="C4" s="188" t="s">
        <v>8</v>
      </c>
      <c r="D4" s="66" t="s">
        <v>9</v>
      </c>
      <c r="E4" s="80" t="s">
        <v>289</v>
      </c>
      <c r="F4" s="190">
        <v>2540</v>
      </c>
      <c r="G4" s="170"/>
      <c r="H4" s="207" t="str">
        <f t="shared" ref="H4:H5" si="0">IF(G4=1,+F4,"")</f>
        <v/>
      </c>
      <c r="J4" s="171" t="s">
        <v>85</v>
      </c>
      <c r="K4" s="16" t="s">
        <v>17</v>
      </c>
      <c r="L4" s="19" t="s">
        <v>86</v>
      </c>
      <c r="M4" s="70" t="s">
        <v>9</v>
      </c>
      <c r="N4" s="92" t="s">
        <v>87</v>
      </c>
      <c r="O4" s="85">
        <v>2310</v>
      </c>
      <c r="P4" s="128"/>
      <c r="Q4" s="113" t="str">
        <f t="shared" ref="Q4:Q7" si="1">IF(P4=1,+O4,"")</f>
        <v/>
      </c>
    </row>
    <row r="5" spans="1:17" ht="12" customHeight="1">
      <c r="A5" s="172"/>
      <c r="B5" s="199"/>
      <c r="C5" s="189"/>
      <c r="D5" s="66" t="s">
        <v>14</v>
      </c>
      <c r="E5" s="80" t="s">
        <v>290</v>
      </c>
      <c r="F5" s="191"/>
      <c r="G5" s="170"/>
      <c r="H5" s="177" t="str">
        <f t="shared" si="0"/>
        <v/>
      </c>
      <c r="J5" s="172"/>
      <c r="K5" s="198" t="s">
        <v>43</v>
      </c>
      <c r="L5" s="196" t="s">
        <v>89</v>
      </c>
      <c r="M5" s="127" t="s">
        <v>9</v>
      </c>
      <c r="N5" s="295" t="s">
        <v>90</v>
      </c>
      <c r="O5" s="194">
        <v>1690</v>
      </c>
      <c r="P5" s="170"/>
      <c r="Q5" s="192" t="str">
        <f>IF(P5=1,+O5,"")</f>
        <v/>
      </c>
    </row>
    <row r="6" spans="1:17" ht="12" customHeight="1">
      <c r="A6" s="172"/>
      <c r="B6" s="198" t="s">
        <v>17</v>
      </c>
      <c r="C6" s="188" t="s">
        <v>18</v>
      </c>
      <c r="D6" s="66" t="s">
        <v>9</v>
      </c>
      <c r="E6" s="81" t="s">
        <v>19</v>
      </c>
      <c r="F6" s="190">
        <v>2430</v>
      </c>
      <c r="G6" s="170"/>
      <c r="H6" s="232" t="str">
        <f t="shared" ref="H6:H25" si="2">IF(G6=1,+F6,"")</f>
        <v/>
      </c>
      <c r="J6" s="172"/>
      <c r="K6" s="199"/>
      <c r="L6" s="197"/>
      <c r="M6" s="139"/>
      <c r="N6" s="296"/>
      <c r="O6" s="195"/>
      <c r="P6" s="170"/>
      <c r="Q6" s="193"/>
    </row>
    <row r="7" spans="1:17" ht="12" customHeight="1">
      <c r="A7" s="172"/>
      <c r="B7" s="216"/>
      <c r="C7" s="189"/>
      <c r="D7" s="66" t="s">
        <v>14</v>
      </c>
      <c r="E7" s="67" t="s">
        <v>313</v>
      </c>
      <c r="F7" s="191"/>
      <c r="G7" s="170"/>
      <c r="H7" s="234"/>
      <c r="J7" s="172"/>
      <c r="K7" s="198" t="s">
        <v>20</v>
      </c>
      <c r="L7" s="196" t="s">
        <v>94</v>
      </c>
      <c r="M7" s="127" t="s">
        <v>9</v>
      </c>
      <c r="N7" s="295" t="s">
        <v>95</v>
      </c>
      <c r="O7" s="194">
        <v>2560</v>
      </c>
      <c r="P7" s="170"/>
      <c r="Q7" s="192" t="str">
        <f t="shared" si="1"/>
        <v/>
      </c>
    </row>
    <row r="8" spans="1:17" ht="12" customHeight="1">
      <c r="A8" s="172"/>
      <c r="B8" s="216"/>
      <c r="C8" s="188" t="s">
        <v>24</v>
      </c>
      <c r="D8" s="66" t="s">
        <v>9</v>
      </c>
      <c r="E8" s="81" t="s">
        <v>25</v>
      </c>
      <c r="F8" s="190">
        <v>2720</v>
      </c>
      <c r="G8" s="170"/>
      <c r="H8" s="232" t="str">
        <f t="shared" si="2"/>
        <v/>
      </c>
      <c r="J8" s="172"/>
      <c r="K8" s="199"/>
      <c r="L8" s="197"/>
      <c r="M8" s="139"/>
      <c r="N8" s="296"/>
      <c r="O8" s="195"/>
      <c r="P8" s="170"/>
      <c r="Q8" s="193"/>
    </row>
    <row r="9" spans="1:17" ht="12" customHeight="1" thickBot="1">
      <c r="A9" s="172"/>
      <c r="B9" s="216"/>
      <c r="C9" s="189"/>
      <c r="D9" s="66" t="s">
        <v>14</v>
      </c>
      <c r="E9" s="67" t="s">
        <v>27</v>
      </c>
      <c r="F9" s="191"/>
      <c r="G9" s="170"/>
      <c r="H9" s="234"/>
      <c r="J9" s="173"/>
      <c r="K9" s="136" t="s">
        <v>26</v>
      </c>
      <c r="L9" s="137"/>
      <c r="M9" s="137"/>
      <c r="N9" s="138"/>
      <c r="O9" s="14">
        <f>SUM(O4:O8)</f>
        <v>6560</v>
      </c>
      <c r="P9" s="174">
        <f>SUM(Q4:Q8)</f>
        <v>0</v>
      </c>
      <c r="Q9" s="175"/>
    </row>
    <row r="10" spans="1:17" ht="12" customHeight="1">
      <c r="A10" s="172"/>
      <c r="B10" s="216"/>
      <c r="C10" s="188" t="s">
        <v>28</v>
      </c>
      <c r="D10" s="66" t="s">
        <v>9</v>
      </c>
      <c r="E10" s="81" t="s">
        <v>29</v>
      </c>
      <c r="F10" s="190">
        <v>2550</v>
      </c>
      <c r="G10" s="170"/>
      <c r="H10" s="232" t="str">
        <f t="shared" si="2"/>
        <v/>
      </c>
      <c r="J10" s="209" t="s">
        <v>10</v>
      </c>
      <c r="K10" s="205" t="s">
        <v>11</v>
      </c>
      <c r="L10" s="13" t="s">
        <v>12</v>
      </c>
      <c r="M10" s="66" t="s">
        <v>9</v>
      </c>
      <c r="N10" s="81" t="s">
        <v>13</v>
      </c>
      <c r="O10" s="83">
        <v>2670</v>
      </c>
      <c r="P10" s="129"/>
      <c r="Q10" s="115" t="str">
        <f>IF(P10=1,+O10,"")</f>
        <v/>
      </c>
    </row>
    <row r="11" spans="1:17" ht="12" customHeight="1">
      <c r="A11" s="172"/>
      <c r="B11" s="199"/>
      <c r="C11" s="189"/>
      <c r="D11" s="66" t="s">
        <v>14</v>
      </c>
      <c r="E11" s="67" t="s">
        <v>291</v>
      </c>
      <c r="F11" s="191"/>
      <c r="G11" s="170"/>
      <c r="H11" s="234"/>
      <c r="J11" s="209"/>
      <c r="K11" s="205"/>
      <c r="L11" s="13" t="s">
        <v>15</v>
      </c>
      <c r="M11" s="66" t="s">
        <v>9</v>
      </c>
      <c r="N11" s="82" t="s">
        <v>16</v>
      </c>
      <c r="O11" s="93">
        <v>2790</v>
      </c>
      <c r="P11" s="129"/>
      <c r="Q11" s="116" t="str">
        <f t="shared" ref="Q11:Q13" si="3">IF(P11=1,+O11,"")</f>
        <v/>
      </c>
    </row>
    <row r="12" spans="1:17" ht="12" customHeight="1">
      <c r="A12" s="172"/>
      <c r="B12" s="198" t="s">
        <v>33</v>
      </c>
      <c r="C12" s="188" t="s">
        <v>34</v>
      </c>
      <c r="D12" s="66" t="s">
        <v>9</v>
      </c>
      <c r="E12" s="81" t="s">
        <v>294</v>
      </c>
      <c r="F12" s="190">
        <v>2680</v>
      </c>
      <c r="G12" s="170"/>
      <c r="H12" s="232" t="str">
        <f t="shared" si="2"/>
        <v/>
      </c>
      <c r="J12" s="209"/>
      <c r="K12" s="205" t="s">
        <v>20</v>
      </c>
      <c r="L12" s="13" t="s">
        <v>21</v>
      </c>
      <c r="M12" s="66" t="s">
        <v>9</v>
      </c>
      <c r="N12" s="81" t="s">
        <v>22</v>
      </c>
      <c r="O12" s="93">
        <v>2090</v>
      </c>
      <c r="P12" s="129"/>
      <c r="Q12" s="116" t="str">
        <f t="shared" si="3"/>
        <v/>
      </c>
    </row>
    <row r="13" spans="1:17" ht="12" customHeight="1">
      <c r="A13" s="172"/>
      <c r="B13" s="216"/>
      <c r="C13" s="189"/>
      <c r="D13" s="66" t="s">
        <v>14</v>
      </c>
      <c r="E13" s="67" t="s">
        <v>293</v>
      </c>
      <c r="F13" s="191"/>
      <c r="G13" s="170"/>
      <c r="H13" s="234"/>
      <c r="J13" s="209"/>
      <c r="K13" s="205"/>
      <c r="L13" s="13" t="s">
        <v>23</v>
      </c>
      <c r="M13" s="66" t="s">
        <v>9</v>
      </c>
      <c r="N13" s="81" t="s">
        <v>239</v>
      </c>
      <c r="O13" s="93">
        <v>1280</v>
      </c>
      <c r="P13" s="129"/>
      <c r="Q13" s="116" t="str">
        <f t="shared" si="3"/>
        <v/>
      </c>
    </row>
    <row r="14" spans="1:17" ht="12" customHeight="1" thickBot="1">
      <c r="A14" s="172"/>
      <c r="B14" s="216"/>
      <c r="C14" s="188" t="s">
        <v>37</v>
      </c>
      <c r="D14" s="66" t="s">
        <v>9</v>
      </c>
      <c r="E14" s="81" t="s">
        <v>292</v>
      </c>
      <c r="F14" s="190">
        <v>2310</v>
      </c>
      <c r="G14" s="170"/>
      <c r="H14" s="177" t="str">
        <f t="shared" si="2"/>
        <v/>
      </c>
      <c r="J14" s="210"/>
      <c r="K14" s="200" t="s">
        <v>26</v>
      </c>
      <c r="L14" s="201"/>
      <c r="M14" s="201"/>
      <c r="N14" s="202"/>
      <c r="O14" s="14">
        <f>SUM(O10:O13)</f>
        <v>8830</v>
      </c>
      <c r="P14" s="181">
        <f>SUM(Q10:Q13)</f>
        <v>0</v>
      </c>
      <c r="Q14" s="182"/>
    </row>
    <row r="15" spans="1:17" ht="12" customHeight="1">
      <c r="A15" s="172"/>
      <c r="B15" s="199"/>
      <c r="C15" s="189"/>
      <c r="D15" s="66" t="s">
        <v>14</v>
      </c>
      <c r="E15" s="67" t="s">
        <v>295</v>
      </c>
      <c r="F15" s="191"/>
      <c r="G15" s="170"/>
      <c r="H15" s="177" t="str">
        <f t="shared" si="2"/>
        <v/>
      </c>
      <c r="J15" s="208" t="s">
        <v>30</v>
      </c>
      <c r="K15" s="217" t="s">
        <v>11</v>
      </c>
      <c r="L15" s="282" t="s">
        <v>31</v>
      </c>
      <c r="M15" s="283" t="s">
        <v>9</v>
      </c>
      <c r="N15" s="284" t="s">
        <v>32</v>
      </c>
      <c r="O15" s="206">
        <v>2630</v>
      </c>
      <c r="P15" s="169"/>
      <c r="Q15" s="207" t="str">
        <f t="shared" ref="Q15:Q18" si="4">IF(P15=1,+O15,"")</f>
        <v/>
      </c>
    </row>
    <row r="16" spans="1:17" ht="12" customHeight="1">
      <c r="A16" s="172"/>
      <c r="B16" s="198" t="s">
        <v>20</v>
      </c>
      <c r="C16" s="188" t="s">
        <v>38</v>
      </c>
      <c r="D16" s="66" t="s">
        <v>9</v>
      </c>
      <c r="E16" s="81" t="s">
        <v>296</v>
      </c>
      <c r="F16" s="190">
        <v>2470</v>
      </c>
      <c r="G16" s="170"/>
      <c r="H16" s="177" t="str">
        <f t="shared" si="2"/>
        <v/>
      </c>
      <c r="J16" s="209"/>
      <c r="K16" s="205"/>
      <c r="L16" s="276"/>
      <c r="M16" s="203"/>
      <c r="N16" s="204"/>
      <c r="O16" s="183"/>
      <c r="P16" s="170"/>
      <c r="Q16" s="177" t="str">
        <f t="shared" si="4"/>
        <v/>
      </c>
    </row>
    <row r="17" spans="1:18" ht="12" customHeight="1">
      <c r="A17" s="172"/>
      <c r="B17" s="216"/>
      <c r="C17" s="189"/>
      <c r="D17" s="66" t="s">
        <v>14</v>
      </c>
      <c r="E17" s="67" t="s">
        <v>297</v>
      </c>
      <c r="F17" s="191"/>
      <c r="G17" s="170"/>
      <c r="H17" s="177" t="str">
        <f t="shared" si="2"/>
        <v/>
      </c>
      <c r="J17" s="209"/>
      <c r="K17" s="205" t="s">
        <v>20</v>
      </c>
      <c r="L17" s="276" t="s">
        <v>35</v>
      </c>
      <c r="M17" s="203" t="s">
        <v>9</v>
      </c>
      <c r="N17" s="204" t="s">
        <v>36</v>
      </c>
      <c r="O17" s="183">
        <v>2680</v>
      </c>
      <c r="P17" s="170"/>
      <c r="Q17" s="177" t="str">
        <f t="shared" si="4"/>
        <v/>
      </c>
    </row>
    <row r="18" spans="1:18" ht="12" customHeight="1">
      <c r="A18" s="172"/>
      <c r="B18" s="216"/>
      <c r="C18" s="188" t="s">
        <v>39</v>
      </c>
      <c r="D18" s="66" t="s">
        <v>9</v>
      </c>
      <c r="E18" s="81" t="s">
        <v>298</v>
      </c>
      <c r="F18" s="190">
        <v>2750</v>
      </c>
      <c r="G18" s="170"/>
      <c r="H18" s="177" t="str">
        <f t="shared" si="2"/>
        <v/>
      </c>
      <c r="J18" s="209"/>
      <c r="K18" s="205"/>
      <c r="L18" s="276"/>
      <c r="M18" s="203"/>
      <c r="N18" s="204"/>
      <c r="O18" s="183"/>
      <c r="P18" s="170"/>
      <c r="Q18" s="177" t="str">
        <f t="shared" si="4"/>
        <v/>
      </c>
    </row>
    <row r="19" spans="1:18" ht="12" customHeight="1" thickBot="1">
      <c r="A19" s="172"/>
      <c r="B19" s="199"/>
      <c r="C19" s="189"/>
      <c r="D19" s="66" t="s">
        <v>14</v>
      </c>
      <c r="E19" s="67" t="s">
        <v>304</v>
      </c>
      <c r="F19" s="191"/>
      <c r="G19" s="170"/>
      <c r="H19" s="177" t="str">
        <f t="shared" si="2"/>
        <v/>
      </c>
      <c r="J19" s="210"/>
      <c r="K19" s="200" t="s">
        <v>26</v>
      </c>
      <c r="L19" s="201"/>
      <c r="M19" s="201"/>
      <c r="N19" s="202"/>
      <c r="O19" s="14">
        <f>SUM(O15:O18)</f>
        <v>5310</v>
      </c>
      <c r="P19" s="181">
        <f>SUM(Q15:Q18)</f>
        <v>0</v>
      </c>
      <c r="Q19" s="182"/>
    </row>
    <row r="20" spans="1:18" ht="12" customHeight="1">
      <c r="A20" s="172"/>
      <c r="B20" s="198" t="s">
        <v>43</v>
      </c>
      <c r="C20" s="188" t="s">
        <v>44</v>
      </c>
      <c r="D20" s="66" t="s">
        <v>9</v>
      </c>
      <c r="E20" s="82" t="s">
        <v>299</v>
      </c>
      <c r="F20" s="190">
        <v>2330</v>
      </c>
      <c r="G20" s="170"/>
      <c r="H20" s="177" t="str">
        <f t="shared" si="2"/>
        <v/>
      </c>
      <c r="J20" s="208" t="s">
        <v>40</v>
      </c>
      <c r="K20" s="185" t="s">
        <v>17</v>
      </c>
      <c r="L20" s="19" t="s">
        <v>41</v>
      </c>
      <c r="M20" s="70" t="s">
        <v>9</v>
      </c>
      <c r="N20" s="88" t="s">
        <v>42</v>
      </c>
      <c r="O20" s="85">
        <v>3580</v>
      </c>
      <c r="P20" s="128"/>
      <c r="Q20" s="113" t="str">
        <f t="shared" ref="Q20:Q22" si="5">IF(P20=1,+O20,"")</f>
        <v/>
      </c>
    </row>
    <row r="21" spans="1:18" ht="12" customHeight="1">
      <c r="A21" s="172"/>
      <c r="B21" s="216"/>
      <c r="C21" s="189"/>
      <c r="D21" s="66" t="s">
        <v>14</v>
      </c>
      <c r="E21" s="67" t="s">
        <v>300</v>
      </c>
      <c r="F21" s="191"/>
      <c r="G21" s="170"/>
      <c r="H21" s="177" t="str">
        <f t="shared" si="2"/>
        <v/>
      </c>
      <c r="J21" s="209"/>
      <c r="K21" s="186"/>
      <c r="L21" s="21" t="s">
        <v>45</v>
      </c>
      <c r="M21" s="66" t="s">
        <v>9</v>
      </c>
      <c r="N21" s="95" t="s">
        <v>46</v>
      </c>
      <c r="O21" s="83">
        <v>2350</v>
      </c>
      <c r="P21" s="129"/>
      <c r="Q21" s="115" t="str">
        <f t="shared" si="5"/>
        <v/>
      </c>
    </row>
    <row r="22" spans="1:18" ht="12" customHeight="1">
      <c r="A22" s="172"/>
      <c r="B22" s="216"/>
      <c r="C22" s="188" t="s">
        <v>47</v>
      </c>
      <c r="D22" s="66" t="s">
        <v>9</v>
      </c>
      <c r="E22" s="81" t="s">
        <v>301</v>
      </c>
      <c r="F22" s="190">
        <v>2350</v>
      </c>
      <c r="G22" s="170"/>
      <c r="H22" s="177" t="str">
        <f t="shared" si="2"/>
        <v/>
      </c>
      <c r="J22" s="209"/>
      <c r="K22" s="11" t="s">
        <v>43</v>
      </c>
      <c r="L22" s="12" t="s">
        <v>48</v>
      </c>
      <c r="M22" s="66" t="s">
        <v>9</v>
      </c>
      <c r="N22" s="95" t="s">
        <v>49</v>
      </c>
      <c r="O22" s="83">
        <v>1990</v>
      </c>
      <c r="P22" s="129"/>
      <c r="Q22" s="115" t="str">
        <f t="shared" si="5"/>
        <v/>
      </c>
    </row>
    <row r="23" spans="1:18" ht="12" customHeight="1" thickBot="1">
      <c r="A23" s="172"/>
      <c r="B23" s="216"/>
      <c r="C23" s="189"/>
      <c r="D23" s="66" t="s">
        <v>14</v>
      </c>
      <c r="E23" s="67" t="s">
        <v>302</v>
      </c>
      <c r="F23" s="191"/>
      <c r="G23" s="170"/>
      <c r="H23" s="177" t="str">
        <f t="shared" si="2"/>
        <v/>
      </c>
      <c r="J23" s="210"/>
      <c r="K23" s="187" t="s">
        <v>26</v>
      </c>
      <c r="L23" s="187"/>
      <c r="M23" s="187"/>
      <c r="N23" s="187"/>
      <c r="O23" s="14">
        <f>SUM(O20:O22)</f>
        <v>7920</v>
      </c>
      <c r="P23" s="181">
        <f>SUM(Q20:Q22)</f>
        <v>0</v>
      </c>
      <c r="Q23" s="182"/>
    </row>
    <row r="24" spans="1:18" ht="12" customHeight="1">
      <c r="A24" s="172"/>
      <c r="B24" s="216"/>
      <c r="C24" s="188" t="s">
        <v>50</v>
      </c>
      <c r="D24" s="66" t="s">
        <v>9</v>
      </c>
      <c r="E24" s="82" t="s">
        <v>303</v>
      </c>
      <c r="F24" s="190">
        <v>3150</v>
      </c>
      <c r="G24" s="170"/>
      <c r="H24" s="177" t="str">
        <f t="shared" si="2"/>
        <v/>
      </c>
      <c r="J24" s="208" t="s">
        <v>51</v>
      </c>
      <c r="K24" s="217" t="s">
        <v>17</v>
      </c>
      <c r="L24" s="218" t="s">
        <v>52</v>
      </c>
      <c r="M24" s="70" t="s">
        <v>9</v>
      </c>
      <c r="N24" s="94" t="s">
        <v>53</v>
      </c>
      <c r="O24" s="178">
        <v>2100</v>
      </c>
      <c r="P24" s="169"/>
      <c r="Q24" s="179" t="str">
        <f t="shared" ref="Q24:Q29" si="6">IF(P24=1,+O24,"")</f>
        <v/>
      </c>
    </row>
    <row r="25" spans="1:18" ht="12" customHeight="1">
      <c r="A25" s="172"/>
      <c r="B25" s="199"/>
      <c r="C25" s="189"/>
      <c r="D25" s="66" t="s">
        <v>14</v>
      </c>
      <c r="E25" s="67" t="s">
        <v>302</v>
      </c>
      <c r="F25" s="191"/>
      <c r="G25" s="170"/>
      <c r="H25" s="177" t="str">
        <f t="shared" si="2"/>
        <v/>
      </c>
      <c r="J25" s="209"/>
      <c r="K25" s="205"/>
      <c r="L25" s="184"/>
      <c r="M25" s="66" t="s">
        <v>56</v>
      </c>
      <c r="N25" s="90" t="s">
        <v>57</v>
      </c>
      <c r="O25" s="176"/>
      <c r="P25" s="170"/>
      <c r="Q25" s="180" t="str">
        <f t="shared" si="6"/>
        <v/>
      </c>
    </row>
    <row r="26" spans="1:18" ht="12" customHeight="1" thickBot="1">
      <c r="A26" s="173"/>
      <c r="B26" s="200" t="s">
        <v>26</v>
      </c>
      <c r="C26" s="201"/>
      <c r="D26" s="201"/>
      <c r="E26" s="202"/>
      <c r="F26" s="14">
        <f>SUM(F4:F25)</f>
        <v>28280</v>
      </c>
      <c r="G26" s="174">
        <f>SUM(H4:H26)</f>
        <v>0</v>
      </c>
      <c r="H26" s="175"/>
      <c r="J26" s="209"/>
      <c r="K26" s="205" t="s">
        <v>43</v>
      </c>
      <c r="L26" s="184" t="s">
        <v>59</v>
      </c>
      <c r="M26" s="66" t="s">
        <v>9</v>
      </c>
      <c r="N26" s="95" t="s">
        <v>60</v>
      </c>
      <c r="O26" s="176">
        <v>1320</v>
      </c>
      <c r="P26" s="170"/>
      <c r="Q26" s="177" t="str">
        <f t="shared" si="6"/>
        <v/>
      </c>
    </row>
    <row r="27" spans="1:18" ht="12" customHeight="1">
      <c r="A27" s="171" t="s">
        <v>54</v>
      </c>
      <c r="B27" s="215" t="s">
        <v>17</v>
      </c>
      <c r="C27" s="211" t="s">
        <v>55</v>
      </c>
      <c r="D27" s="70" t="s">
        <v>9</v>
      </c>
      <c r="E27" s="84" t="s">
        <v>307</v>
      </c>
      <c r="F27" s="273">
        <v>2180</v>
      </c>
      <c r="G27" s="169"/>
      <c r="H27" s="207" t="str">
        <f t="shared" ref="H27:H34" si="7">IF(G27=1,+F27,"")</f>
        <v/>
      </c>
      <c r="J27" s="209"/>
      <c r="K27" s="205"/>
      <c r="L27" s="184"/>
      <c r="M27" s="66" t="s">
        <v>56</v>
      </c>
      <c r="N27" s="90" t="s">
        <v>63</v>
      </c>
      <c r="O27" s="176"/>
      <c r="P27" s="170"/>
      <c r="Q27" s="177" t="str">
        <f t="shared" si="6"/>
        <v/>
      </c>
    </row>
    <row r="28" spans="1:18" ht="12" customHeight="1">
      <c r="A28" s="172"/>
      <c r="B28" s="216"/>
      <c r="C28" s="197"/>
      <c r="D28" s="66" t="s">
        <v>14</v>
      </c>
      <c r="E28" s="67" t="s">
        <v>308</v>
      </c>
      <c r="F28" s="195"/>
      <c r="G28" s="170"/>
      <c r="H28" s="177" t="str">
        <f t="shared" si="7"/>
        <v/>
      </c>
      <c r="J28" s="209"/>
      <c r="K28" s="205" t="s">
        <v>20</v>
      </c>
      <c r="L28" s="184" t="s">
        <v>66</v>
      </c>
      <c r="M28" s="66" t="s">
        <v>9</v>
      </c>
      <c r="N28" s="95" t="s">
        <v>67</v>
      </c>
      <c r="O28" s="176">
        <v>1350</v>
      </c>
      <c r="P28" s="170"/>
      <c r="Q28" s="177" t="str">
        <f t="shared" si="6"/>
        <v/>
      </c>
      <c r="R28" s="15"/>
    </row>
    <row r="29" spans="1:18" ht="12" customHeight="1">
      <c r="A29" s="172"/>
      <c r="B29" s="216"/>
      <c r="C29" s="212" t="s">
        <v>58</v>
      </c>
      <c r="D29" s="66" t="s">
        <v>9</v>
      </c>
      <c r="E29" s="86" t="s">
        <v>309</v>
      </c>
      <c r="F29" s="274">
        <v>2140</v>
      </c>
      <c r="G29" s="170"/>
      <c r="H29" s="177" t="str">
        <f t="shared" si="7"/>
        <v/>
      </c>
      <c r="J29" s="209"/>
      <c r="K29" s="205"/>
      <c r="L29" s="184"/>
      <c r="M29" s="66" t="s">
        <v>56</v>
      </c>
      <c r="N29" s="67" t="s">
        <v>69</v>
      </c>
      <c r="O29" s="176"/>
      <c r="P29" s="170"/>
      <c r="Q29" s="177" t="str">
        <f t="shared" si="6"/>
        <v/>
      </c>
    </row>
    <row r="30" spans="1:18" ht="12" customHeight="1" thickBot="1">
      <c r="A30" s="172"/>
      <c r="B30" s="216"/>
      <c r="C30" s="213"/>
      <c r="D30" s="66" t="s">
        <v>14</v>
      </c>
      <c r="E30" s="67" t="s">
        <v>310</v>
      </c>
      <c r="F30" s="275"/>
      <c r="G30" s="170"/>
      <c r="H30" s="177" t="str">
        <f t="shared" si="7"/>
        <v/>
      </c>
      <c r="J30" s="210"/>
      <c r="K30" s="200" t="s">
        <v>26</v>
      </c>
      <c r="L30" s="201"/>
      <c r="M30" s="201"/>
      <c r="N30" s="202"/>
      <c r="O30" s="14">
        <f>SUM(O24:O29)</f>
        <v>4770</v>
      </c>
      <c r="P30" s="181">
        <f>SUM(Q24:Q29)</f>
        <v>0</v>
      </c>
      <c r="Q30" s="182"/>
    </row>
    <row r="31" spans="1:18" ht="12" customHeight="1">
      <c r="A31" s="172"/>
      <c r="B31" s="216"/>
      <c r="C31" s="196" t="s">
        <v>61</v>
      </c>
      <c r="D31" s="66" t="s">
        <v>9</v>
      </c>
      <c r="E31" s="86" t="s">
        <v>62</v>
      </c>
      <c r="F31" s="194">
        <v>2020</v>
      </c>
      <c r="G31" s="170"/>
      <c r="H31" s="177" t="str">
        <f t="shared" si="7"/>
        <v/>
      </c>
      <c r="J31" s="277" t="s">
        <v>70</v>
      </c>
      <c r="K31" s="280" t="s">
        <v>71</v>
      </c>
      <c r="L31" s="282" t="s">
        <v>72</v>
      </c>
      <c r="M31" s="283" t="s">
        <v>9</v>
      </c>
      <c r="N31" s="284" t="s">
        <v>73</v>
      </c>
      <c r="O31" s="206">
        <v>2220</v>
      </c>
      <c r="P31" s="169"/>
      <c r="Q31" s="207" t="str">
        <f t="shared" ref="Q31:Q32" si="8">IF(P31=1,+O31,"")</f>
        <v/>
      </c>
    </row>
    <row r="32" spans="1:18" ht="12" customHeight="1">
      <c r="A32" s="172"/>
      <c r="B32" s="216"/>
      <c r="C32" s="197"/>
      <c r="D32" s="66" t="s">
        <v>14</v>
      </c>
      <c r="E32" s="67" t="s">
        <v>305</v>
      </c>
      <c r="F32" s="195"/>
      <c r="G32" s="170"/>
      <c r="H32" s="177" t="str">
        <f t="shared" si="7"/>
        <v/>
      </c>
      <c r="J32" s="278"/>
      <c r="K32" s="281"/>
      <c r="L32" s="276"/>
      <c r="M32" s="203"/>
      <c r="N32" s="204"/>
      <c r="O32" s="183"/>
      <c r="P32" s="170"/>
      <c r="Q32" s="177" t="str">
        <f t="shared" si="8"/>
        <v/>
      </c>
    </row>
    <row r="33" spans="1:17" ht="12" customHeight="1" thickBot="1">
      <c r="A33" s="172"/>
      <c r="B33" s="216"/>
      <c r="C33" s="196" t="s">
        <v>64</v>
      </c>
      <c r="D33" s="66" t="s">
        <v>9</v>
      </c>
      <c r="E33" s="86" t="s">
        <v>65</v>
      </c>
      <c r="F33" s="194">
        <v>1990</v>
      </c>
      <c r="G33" s="170"/>
      <c r="H33" s="193" t="str">
        <f t="shared" si="7"/>
        <v/>
      </c>
      <c r="J33" s="279"/>
      <c r="K33" s="200" t="s">
        <v>26</v>
      </c>
      <c r="L33" s="201"/>
      <c r="M33" s="201"/>
      <c r="N33" s="202"/>
      <c r="O33" s="14">
        <f>SUM(O31)</f>
        <v>2220</v>
      </c>
      <c r="P33" s="181">
        <f>SUM(Q31)</f>
        <v>0</v>
      </c>
      <c r="Q33" s="182"/>
    </row>
    <row r="34" spans="1:17" ht="12" customHeight="1" thickBot="1">
      <c r="A34" s="172"/>
      <c r="B34" s="199"/>
      <c r="C34" s="197"/>
      <c r="D34" s="66" t="s">
        <v>14</v>
      </c>
      <c r="E34" s="67" t="s">
        <v>306</v>
      </c>
      <c r="F34" s="195"/>
      <c r="G34" s="170"/>
      <c r="H34" s="177" t="str">
        <f t="shared" si="7"/>
        <v/>
      </c>
    </row>
    <row r="35" spans="1:17" ht="12" customHeight="1">
      <c r="A35" s="172"/>
      <c r="B35" s="198" t="s">
        <v>43</v>
      </c>
      <c r="C35" s="188" t="s">
        <v>68</v>
      </c>
      <c r="D35" s="290" t="s">
        <v>9</v>
      </c>
      <c r="E35" s="220" t="s">
        <v>312</v>
      </c>
      <c r="F35" s="190">
        <v>2970</v>
      </c>
      <c r="G35" s="221"/>
      <c r="H35" s="232" t="str">
        <f>IF(G35=1,+F35,"")</f>
        <v/>
      </c>
      <c r="J35" s="22" t="s">
        <v>81</v>
      </c>
      <c r="O35" s="250" t="s">
        <v>82</v>
      </c>
      <c r="P35" s="285"/>
      <c r="Q35" s="286"/>
    </row>
    <row r="36" spans="1:17" ht="12" customHeight="1">
      <c r="A36" s="172"/>
      <c r="B36" s="216"/>
      <c r="C36" s="214"/>
      <c r="D36" s="291"/>
      <c r="E36" s="220"/>
      <c r="F36" s="219"/>
      <c r="G36" s="222"/>
      <c r="H36" s="233"/>
      <c r="J36" s="23" t="s">
        <v>83</v>
      </c>
      <c r="O36" s="287"/>
      <c r="P36" s="288"/>
      <c r="Q36" s="289"/>
    </row>
    <row r="37" spans="1:17" ht="12" customHeight="1">
      <c r="A37" s="172"/>
      <c r="B37" s="199"/>
      <c r="C37" s="189"/>
      <c r="D37" s="66" t="s">
        <v>14</v>
      </c>
      <c r="E37" s="67" t="s">
        <v>311</v>
      </c>
      <c r="F37" s="191"/>
      <c r="G37" s="223"/>
      <c r="H37" s="234"/>
      <c r="J37" s="23" t="s">
        <v>84</v>
      </c>
      <c r="O37" s="243">
        <f>SUM(F26+F38+F43+O9+O14+O19+O23+O30+O33)</f>
        <v>82630</v>
      </c>
      <c r="P37" s="244"/>
      <c r="Q37" s="245"/>
    </row>
    <row r="38" spans="1:17" ht="12" customHeight="1" thickBot="1">
      <c r="A38" s="173"/>
      <c r="B38" s="200" t="s">
        <v>26</v>
      </c>
      <c r="C38" s="201"/>
      <c r="D38" s="201"/>
      <c r="E38" s="202"/>
      <c r="F38" s="14">
        <f>SUM(F27:F37)</f>
        <v>11300</v>
      </c>
      <c r="G38" s="174">
        <f>SUM(H27:H37)</f>
        <v>0</v>
      </c>
      <c r="H38" s="175"/>
      <c r="J38" s="23" t="s">
        <v>88</v>
      </c>
      <c r="O38" s="246"/>
      <c r="P38" s="247"/>
      <c r="Q38" s="248"/>
    </row>
    <row r="39" spans="1:17" ht="12" customHeight="1" thickBot="1">
      <c r="A39" s="208" t="s">
        <v>74</v>
      </c>
      <c r="B39" s="16" t="s">
        <v>11</v>
      </c>
      <c r="C39" s="17" t="s">
        <v>75</v>
      </c>
      <c r="D39" s="70" t="s">
        <v>9</v>
      </c>
      <c r="E39" s="88" t="s">
        <v>76</v>
      </c>
      <c r="F39" s="89">
        <v>2660</v>
      </c>
      <c r="G39" s="128"/>
      <c r="H39" s="114" t="str">
        <f t="shared" ref="H39:H42" si="9">IF(G39=1,+F39,"")</f>
        <v/>
      </c>
      <c r="J39" s="23" t="s">
        <v>91</v>
      </c>
    </row>
    <row r="40" spans="1:17" ht="12" customHeight="1">
      <c r="A40" s="209"/>
      <c r="B40" s="205" t="s">
        <v>33</v>
      </c>
      <c r="C40" s="276" t="s">
        <v>77</v>
      </c>
      <c r="D40" s="203" t="s">
        <v>9</v>
      </c>
      <c r="E40" s="204" t="s">
        <v>78</v>
      </c>
      <c r="F40" s="176">
        <v>2710</v>
      </c>
      <c r="G40" s="170"/>
      <c r="H40" s="249" t="str">
        <f t="shared" si="9"/>
        <v/>
      </c>
      <c r="J40" s="23" t="s">
        <v>92</v>
      </c>
      <c r="O40" s="250" t="s">
        <v>93</v>
      </c>
      <c r="P40" s="251"/>
      <c r="Q40" s="252"/>
    </row>
    <row r="41" spans="1:17" ht="12" customHeight="1">
      <c r="A41" s="209"/>
      <c r="B41" s="205"/>
      <c r="C41" s="276"/>
      <c r="D41" s="203"/>
      <c r="E41" s="204"/>
      <c r="F41" s="176"/>
      <c r="G41" s="170"/>
      <c r="H41" s="249" t="str">
        <f t="shared" si="9"/>
        <v/>
      </c>
      <c r="J41" s="23" t="s">
        <v>96</v>
      </c>
      <c r="O41" s="253"/>
      <c r="P41" s="254"/>
      <c r="Q41" s="255"/>
    </row>
    <row r="42" spans="1:17" ht="13.5" customHeight="1">
      <c r="A42" s="209"/>
      <c r="B42" s="11" t="s">
        <v>20</v>
      </c>
      <c r="C42" s="18" t="s">
        <v>79</v>
      </c>
      <c r="D42" s="66" t="s">
        <v>9</v>
      </c>
      <c r="E42" s="91" t="s">
        <v>80</v>
      </c>
      <c r="F42" s="87">
        <v>2070</v>
      </c>
      <c r="G42" s="129"/>
      <c r="H42" s="112" t="str">
        <f t="shared" si="9"/>
        <v/>
      </c>
      <c r="J42" s="23" t="s">
        <v>97</v>
      </c>
      <c r="O42" s="237">
        <f>SUM(G26+G38+G43+P9+P14+P19+P23+P30+P33)</f>
        <v>0</v>
      </c>
      <c r="P42" s="238"/>
      <c r="Q42" s="239"/>
    </row>
    <row r="43" spans="1:17" ht="12" customHeight="1" thickBot="1">
      <c r="A43" s="210"/>
      <c r="B43" s="200" t="s">
        <v>26</v>
      </c>
      <c r="C43" s="201"/>
      <c r="D43" s="201"/>
      <c r="E43" s="202"/>
      <c r="F43" s="14">
        <f>SUM(F39:F42)</f>
        <v>7440</v>
      </c>
      <c r="G43" s="181">
        <f>SUM(H39:H42)</f>
        <v>0</v>
      </c>
      <c r="H43" s="182"/>
      <c r="J43" s="26" t="s">
        <v>98</v>
      </c>
      <c r="O43" s="237"/>
      <c r="P43" s="238"/>
      <c r="Q43" s="239"/>
    </row>
    <row r="44" spans="1:17" ht="12" customHeight="1" thickBot="1">
      <c r="D44" s="130"/>
      <c r="E44" s="131" t="s">
        <v>288</v>
      </c>
      <c r="O44" s="240"/>
      <c r="P44" s="241"/>
      <c r="Q44" s="242"/>
    </row>
    <row r="45" spans="1:17" s="29" customFormat="1" ht="12" customHeight="1" thickBot="1">
      <c r="A45" s="27" t="s">
        <v>99</v>
      </c>
      <c r="B45" s="2"/>
      <c r="C45" s="1"/>
      <c r="D45" s="1"/>
      <c r="E45" s="3"/>
      <c r="K45" s="1"/>
      <c r="L45" s="1"/>
      <c r="M45" s="1"/>
      <c r="N45" s="1"/>
    </row>
    <row r="46" spans="1:17" s="29" customFormat="1" ht="12" customHeight="1">
      <c r="A46" s="28" t="s">
        <v>100</v>
      </c>
      <c r="B46" s="2"/>
      <c r="C46" s="1"/>
      <c r="D46" s="1"/>
      <c r="E46" s="3"/>
      <c r="J46" s="224" t="s">
        <v>101</v>
      </c>
      <c r="K46" s="225"/>
      <c r="L46" s="228"/>
      <c r="M46" s="229"/>
      <c r="N46" s="229"/>
      <c r="O46" s="229"/>
      <c r="P46" s="229"/>
      <c r="Q46" s="225" t="s">
        <v>102</v>
      </c>
    </row>
    <row r="47" spans="1:17" s="29" customFormat="1" ht="12" customHeight="1">
      <c r="A47" s="28" t="s">
        <v>103</v>
      </c>
      <c r="E47" s="30"/>
      <c r="J47" s="226"/>
      <c r="K47" s="227"/>
      <c r="L47" s="230"/>
      <c r="M47" s="231"/>
      <c r="N47" s="231"/>
      <c r="O47" s="231"/>
      <c r="P47" s="231"/>
      <c r="Q47" s="227"/>
    </row>
    <row r="48" spans="1:17" s="29" customFormat="1" ht="12" customHeight="1">
      <c r="A48" s="28" t="s">
        <v>104</v>
      </c>
      <c r="B48" s="31"/>
      <c r="E48" s="30"/>
      <c r="J48" s="226" t="s">
        <v>431</v>
      </c>
      <c r="K48" s="227"/>
      <c r="L48" s="256">
        <v>45302</v>
      </c>
      <c r="M48" s="257"/>
      <c r="N48" s="257"/>
      <c r="O48" s="155" t="s">
        <v>432</v>
      </c>
      <c r="P48" s="258" t="str">
        <f>IFERROR(VLOOKUP(L48,Data!B1:E12,2,FALSE),"")</f>
        <v>1/3～10</v>
      </c>
      <c r="Q48" s="259"/>
    </row>
    <row r="49" spans="10:17" s="29" customFormat="1" ht="12" customHeight="1">
      <c r="J49" s="226"/>
      <c r="K49" s="227"/>
      <c r="L49" s="256"/>
      <c r="M49" s="257"/>
      <c r="N49" s="257"/>
      <c r="O49" s="155" t="s">
        <v>433</v>
      </c>
      <c r="P49" s="258" t="str">
        <f>IFERROR(VLOOKUP(L48,Data!B2:E13,4,FALSE),"")</f>
        <v>12/23（月）</v>
      </c>
      <c r="Q49" s="259"/>
    </row>
    <row r="50" spans="10:17" s="29" customFormat="1" ht="11.25">
      <c r="J50" s="260" t="s">
        <v>434</v>
      </c>
      <c r="K50" s="261"/>
      <c r="L50" s="262"/>
      <c r="M50" s="231"/>
      <c r="N50" s="156" t="s">
        <v>438</v>
      </c>
      <c r="O50" s="231" t="s">
        <v>436</v>
      </c>
      <c r="P50" s="269"/>
      <c r="Q50" s="270"/>
    </row>
    <row r="51" spans="10:17" s="29" customFormat="1" ht="11.25">
      <c r="J51" s="260"/>
      <c r="K51" s="261"/>
      <c r="L51" s="262"/>
      <c r="M51" s="231"/>
      <c r="N51" s="156" t="s">
        <v>439</v>
      </c>
      <c r="O51" s="231"/>
      <c r="P51" s="271"/>
      <c r="Q51" s="272"/>
    </row>
    <row r="52" spans="10:17">
      <c r="J52" s="226" t="s">
        <v>435</v>
      </c>
      <c r="K52" s="227"/>
      <c r="L52" s="263" t="s">
        <v>437</v>
      </c>
      <c r="M52" s="264"/>
      <c r="N52" s="264"/>
      <c r="O52" s="264"/>
      <c r="P52" s="264"/>
      <c r="Q52" s="265"/>
    </row>
    <row r="53" spans="10:17" ht="11.25" thickBot="1">
      <c r="J53" s="235"/>
      <c r="K53" s="236"/>
      <c r="L53" s="266"/>
      <c r="M53" s="267"/>
      <c r="N53" s="267"/>
      <c r="O53" s="267"/>
      <c r="P53" s="267"/>
      <c r="Q53" s="268"/>
    </row>
    <row r="54" spans="10:17" ht="10.5" customHeight="1"/>
    <row r="55" spans="10:17" ht="10.5" customHeight="1"/>
    <row r="56" spans="10:17" ht="10.5" customHeight="1"/>
    <row r="57" spans="10:17" ht="11.25" customHeight="1"/>
  </sheetData>
  <sheetProtection algorithmName="SHA-512" hashValue="heyvTVr7BIIjZDGWW5D89B023cGSvHyGNOks+BEeDloXA1mRpMUDqrjEfiAHx3PvWh9zUZwVoCoPooUn+hw44Q==" saltValue="TpPY/VleGT6XoChb56ByVQ==" spinCount="100000" sheet="1" objects="1" scenarios="1" selectLockedCells="1"/>
  <mergeCells count="177">
    <mergeCell ref="A1:Q1"/>
    <mergeCell ref="B3:C3"/>
    <mergeCell ref="K3:L3"/>
    <mergeCell ref="B4:B5"/>
    <mergeCell ref="C4:C5"/>
    <mergeCell ref="F4:F5"/>
    <mergeCell ref="G4:G5"/>
    <mergeCell ref="H4:H5"/>
    <mergeCell ref="J10:J14"/>
    <mergeCell ref="H6:H7"/>
    <mergeCell ref="H8:H9"/>
    <mergeCell ref="H10:H11"/>
    <mergeCell ref="H12:H13"/>
    <mergeCell ref="A4:A26"/>
    <mergeCell ref="B6:B11"/>
    <mergeCell ref="B12:B15"/>
    <mergeCell ref="B16:B19"/>
    <mergeCell ref="B20:B25"/>
    <mergeCell ref="C6:C7"/>
    <mergeCell ref="C8:C9"/>
    <mergeCell ref="N5:N6"/>
    <mergeCell ref="N7:N8"/>
    <mergeCell ref="F6:F7"/>
    <mergeCell ref="F8:F9"/>
    <mergeCell ref="C10:C11"/>
    <mergeCell ref="F10:F11"/>
    <mergeCell ref="G10:G11"/>
    <mergeCell ref="J15:J19"/>
    <mergeCell ref="K15:K16"/>
    <mergeCell ref="K10:K11"/>
    <mergeCell ref="K12:K13"/>
    <mergeCell ref="P19:Q19"/>
    <mergeCell ref="F14:F15"/>
    <mergeCell ref="F16:F17"/>
    <mergeCell ref="M15:M16"/>
    <mergeCell ref="N15:N16"/>
    <mergeCell ref="F18:F19"/>
    <mergeCell ref="C14:C15"/>
    <mergeCell ref="C16:C17"/>
    <mergeCell ref="L15:L16"/>
    <mergeCell ref="H14:H15"/>
    <mergeCell ref="H16:H17"/>
    <mergeCell ref="H18:H19"/>
    <mergeCell ref="L17:L18"/>
    <mergeCell ref="C12:C13"/>
    <mergeCell ref="F12:F13"/>
    <mergeCell ref="G12:G13"/>
    <mergeCell ref="C18:C19"/>
    <mergeCell ref="A39:A43"/>
    <mergeCell ref="B40:B41"/>
    <mergeCell ref="C40:C41"/>
    <mergeCell ref="D40:D41"/>
    <mergeCell ref="E40:E41"/>
    <mergeCell ref="F40:F41"/>
    <mergeCell ref="G40:G41"/>
    <mergeCell ref="P30:Q30"/>
    <mergeCell ref="J31:J33"/>
    <mergeCell ref="K31:K32"/>
    <mergeCell ref="L31:L32"/>
    <mergeCell ref="M31:M32"/>
    <mergeCell ref="N31:N32"/>
    <mergeCell ref="J24:J30"/>
    <mergeCell ref="K30:N30"/>
    <mergeCell ref="K33:N33"/>
    <mergeCell ref="P33:Q33"/>
    <mergeCell ref="O35:Q36"/>
    <mergeCell ref="B43:E43"/>
    <mergeCell ref="G43:H43"/>
    <mergeCell ref="D35:D36"/>
    <mergeCell ref="O31:O32"/>
    <mergeCell ref="P31:P32"/>
    <mergeCell ref="Q31:Q32"/>
    <mergeCell ref="C20:C21"/>
    <mergeCell ref="C22:C23"/>
    <mergeCell ref="Q46:Q47"/>
    <mergeCell ref="J52:K53"/>
    <mergeCell ref="O42:Q44"/>
    <mergeCell ref="O37:Q38"/>
    <mergeCell ref="H40:H41"/>
    <mergeCell ref="B38:E38"/>
    <mergeCell ref="O40:Q41"/>
    <mergeCell ref="J48:K49"/>
    <mergeCell ref="L48:N49"/>
    <mergeCell ref="P48:Q48"/>
    <mergeCell ref="P49:Q49"/>
    <mergeCell ref="J50:K51"/>
    <mergeCell ref="L50:M51"/>
    <mergeCell ref="O50:O51"/>
    <mergeCell ref="L52:Q53"/>
    <mergeCell ref="P50:Q51"/>
    <mergeCell ref="F27:F28"/>
    <mergeCell ref="F29:F30"/>
    <mergeCell ref="B26:E26"/>
    <mergeCell ref="G29:G30"/>
    <mergeCell ref="G31:G32"/>
    <mergeCell ref="G33:G34"/>
    <mergeCell ref="F31:F32"/>
    <mergeCell ref="F33:F34"/>
    <mergeCell ref="F35:F37"/>
    <mergeCell ref="E35:E36"/>
    <mergeCell ref="G35:G37"/>
    <mergeCell ref="G38:H38"/>
    <mergeCell ref="J46:K47"/>
    <mergeCell ref="L46:P47"/>
    <mergeCell ref="H29:H30"/>
    <mergeCell ref="H31:H32"/>
    <mergeCell ref="H33:H34"/>
    <mergeCell ref="H35:H37"/>
    <mergeCell ref="A27:A38"/>
    <mergeCell ref="P5:P6"/>
    <mergeCell ref="P7:P8"/>
    <mergeCell ref="G6:G7"/>
    <mergeCell ref="G8:G9"/>
    <mergeCell ref="G14:G15"/>
    <mergeCell ref="G16:G17"/>
    <mergeCell ref="G18:G19"/>
    <mergeCell ref="G20:G21"/>
    <mergeCell ref="G22:G23"/>
    <mergeCell ref="C27:C28"/>
    <mergeCell ref="C29:C30"/>
    <mergeCell ref="C31:C32"/>
    <mergeCell ref="C33:C34"/>
    <mergeCell ref="C35:C37"/>
    <mergeCell ref="B27:B34"/>
    <mergeCell ref="B35:B37"/>
    <mergeCell ref="H27:H28"/>
    <mergeCell ref="K5:K6"/>
    <mergeCell ref="K26:K27"/>
    <mergeCell ref="L26:L27"/>
    <mergeCell ref="K24:K25"/>
    <mergeCell ref="L24:L25"/>
    <mergeCell ref="K28:K29"/>
    <mergeCell ref="C24:C25"/>
    <mergeCell ref="H20:H21"/>
    <mergeCell ref="H22:H23"/>
    <mergeCell ref="F24:F25"/>
    <mergeCell ref="F20:F21"/>
    <mergeCell ref="F22:F23"/>
    <mergeCell ref="Q5:Q6"/>
    <mergeCell ref="Q7:Q8"/>
    <mergeCell ref="P9:Q9"/>
    <mergeCell ref="O5:O6"/>
    <mergeCell ref="O7:O8"/>
    <mergeCell ref="L5:L6"/>
    <mergeCell ref="L7:L8"/>
    <mergeCell ref="K7:K8"/>
    <mergeCell ref="K14:N14"/>
    <mergeCell ref="M17:M18"/>
    <mergeCell ref="N17:N18"/>
    <mergeCell ref="K17:K18"/>
    <mergeCell ref="K19:N19"/>
    <mergeCell ref="O15:O16"/>
    <mergeCell ref="P15:P16"/>
    <mergeCell ref="Q15:Q16"/>
    <mergeCell ref="P14:Q14"/>
    <mergeCell ref="J20:J23"/>
    <mergeCell ref="G27:G28"/>
    <mergeCell ref="J4:J9"/>
    <mergeCell ref="G26:H26"/>
    <mergeCell ref="O28:O29"/>
    <mergeCell ref="P28:P29"/>
    <mergeCell ref="Q28:Q29"/>
    <mergeCell ref="O24:O25"/>
    <mergeCell ref="P24:P25"/>
    <mergeCell ref="Q24:Q25"/>
    <mergeCell ref="O26:O27"/>
    <mergeCell ref="P26:P27"/>
    <mergeCell ref="Q26:Q27"/>
    <mergeCell ref="P23:Q23"/>
    <mergeCell ref="O17:O18"/>
    <mergeCell ref="P17:P18"/>
    <mergeCell ref="Q17:Q18"/>
    <mergeCell ref="H24:H25"/>
    <mergeCell ref="G24:G25"/>
    <mergeCell ref="L28:L29"/>
    <mergeCell ref="K20:K21"/>
    <mergeCell ref="K23:N23"/>
  </mergeCells>
  <phoneticPr fontId="7"/>
  <pageMargins left="0" right="0" top="0" bottom="0" header="0.31496062992125984" footer="0.31496062992125984"/>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78" r:id="rId4" name="Check Box 30">
              <controlPr defaultSize="0" autoFill="0" autoLine="0" autoPict="0">
                <anchor moveWithCells="1">
                  <from>
                    <xdr:col>13</xdr:col>
                    <xdr:colOff>28575</xdr:colOff>
                    <xdr:row>48</xdr:row>
                    <xdr:rowOff>133350</xdr:rowOff>
                  </from>
                  <to>
                    <xdr:col>13</xdr:col>
                    <xdr:colOff>238125</xdr:colOff>
                    <xdr:row>50</xdr:row>
                    <xdr:rowOff>0</xdr:rowOff>
                  </to>
                </anchor>
              </controlPr>
            </control>
          </mc:Choice>
        </mc:AlternateContent>
        <mc:AlternateContent xmlns:mc="http://schemas.openxmlformats.org/markup-compatibility/2006">
          <mc:Choice Requires="x14">
            <control shapeId="2079" r:id="rId5" name="Check Box 31">
              <controlPr defaultSize="0" autoFill="0" autoLine="0" autoPict="0">
                <anchor moveWithCells="1">
                  <from>
                    <xdr:col>13</xdr:col>
                    <xdr:colOff>28575</xdr:colOff>
                    <xdr:row>49</xdr:row>
                    <xdr:rowOff>142875</xdr:rowOff>
                  </from>
                  <to>
                    <xdr:col>13</xdr:col>
                    <xdr:colOff>238125</xdr:colOff>
                    <xdr:row>51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79C8C303-C229-4DFA-99C9-E4A6F1A96A08}">
          <x14:formula1>
            <xm:f>Sheet1!$A$2:$A$8</xm:f>
          </x14:formula1>
          <xm:sqref>L50:M51</xm:sqref>
        </x14:dataValidation>
        <x14:dataValidation type="list" allowBlank="1" showInputMessage="1" showErrorMessage="1" xr:uid="{3CCF2EA7-14E0-4876-A8C1-560A172EE5DB}">
          <x14:formula1>
            <xm:f>Data!$B$2:$B$13</xm:f>
          </x14:formula1>
          <xm:sqref>N1:N47 L48:N49 N52:N53 N58:N1048576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13B56-2091-429B-8311-FED044918807}">
  <sheetPr>
    <tabColor theme="4" tint="0.59999389629810485"/>
    <pageSetUpPr fitToPage="1"/>
  </sheetPr>
  <dimension ref="A1:R52"/>
  <sheetViews>
    <sheetView showGridLines="0" showRowColHeaders="0" zoomScale="115" zoomScaleNormal="115" workbookViewId="0">
      <selection activeCell="L37" sqref="L37:P38"/>
    </sheetView>
  </sheetViews>
  <sheetFormatPr defaultColWidth="9" defaultRowHeight="10.5"/>
  <cols>
    <col min="1" max="1" width="4.625" style="40" customWidth="1"/>
    <col min="2" max="2" width="8.5" style="41" customWidth="1"/>
    <col min="3" max="4" width="3.25" style="40" customWidth="1"/>
    <col min="5" max="5" width="31.375" style="42" customWidth="1"/>
    <col min="6" max="6" width="6.625" style="40" customWidth="1"/>
    <col min="7" max="7" width="2.375" style="40" customWidth="1"/>
    <col min="8" max="8" width="9" style="40"/>
    <col min="9" max="9" width="0.875" style="40" customWidth="1"/>
    <col min="10" max="10" width="4.625" style="40" customWidth="1"/>
    <col min="11" max="11" width="8.5" style="40" customWidth="1"/>
    <col min="12" max="12" width="3.25" style="40" customWidth="1"/>
    <col min="13" max="13" width="3.625" style="40" customWidth="1"/>
    <col min="14" max="14" width="31.375" style="40" customWidth="1"/>
    <col min="15" max="15" width="6.625" style="40" customWidth="1"/>
    <col min="16" max="16" width="2.375" style="40" customWidth="1"/>
    <col min="17" max="16384" width="9" style="40"/>
  </cols>
  <sheetData>
    <row r="1" spans="1:17" ht="20.25">
      <c r="A1" s="330" t="s">
        <v>275</v>
      </c>
      <c r="B1" s="330"/>
      <c r="C1" s="330"/>
      <c r="D1" s="330"/>
      <c r="E1" s="330"/>
      <c r="F1" s="330"/>
      <c r="G1" s="330"/>
      <c r="H1" s="330"/>
      <c r="I1" s="330"/>
      <c r="J1" s="330"/>
      <c r="K1" s="330"/>
      <c r="L1" s="330"/>
      <c r="M1" s="330"/>
      <c r="N1" s="330"/>
      <c r="O1" s="330"/>
      <c r="P1" s="330"/>
      <c r="Q1" s="330"/>
    </row>
    <row r="2" spans="1:17" ht="6.75" customHeight="1" thickBot="1">
      <c r="F2" s="43"/>
      <c r="G2" s="44"/>
    </row>
    <row r="3" spans="1:17" ht="12" customHeight="1">
      <c r="A3" s="45" t="s">
        <v>0</v>
      </c>
      <c r="B3" s="331" t="s">
        <v>107</v>
      </c>
      <c r="C3" s="331"/>
      <c r="D3" s="46" t="s">
        <v>2</v>
      </c>
      <c r="E3" s="47" t="s">
        <v>3</v>
      </c>
      <c r="F3" s="48" t="s">
        <v>4</v>
      </c>
      <c r="G3" s="48"/>
      <c r="H3" s="49" t="s">
        <v>5</v>
      </c>
      <c r="J3" s="45" t="s">
        <v>0</v>
      </c>
      <c r="K3" s="331" t="s">
        <v>107</v>
      </c>
      <c r="L3" s="331"/>
      <c r="M3" s="46" t="s">
        <v>2</v>
      </c>
      <c r="N3" s="47" t="s">
        <v>3</v>
      </c>
      <c r="O3" s="48" t="s">
        <v>4</v>
      </c>
      <c r="P3" s="48"/>
      <c r="Q3" s="49" t="s">
        <v>5</v>
      </c>
    </row>
    <row r="4" spans="1:17" ht="12" customHeight="1">
      <c r="A4" s="310" t="s">
        <v>184</v>
      </c>
      <c r="B4" s="302" t="s">
        <v>185</v>
      </c>
      <c r="C4" s="51" t="s">
        <v>8</v>
      </c>
      <c r="D4" s="60" t="s">
        <v>9</v>
      </c>
      <c r="E4" s="61" t="s">
        <v>186</v>
      </c>
      <c r="F4" s="62">
        <v>2970</v>
      </c>
      <c r="G4" s="129"/>
      <c r="H4" s="117" t="str">
        <f>IF(G4=1,+F4,"")</f>
        <v/>
      </c>
      <c r="J4" s="332" t="s">
        <v>187</v>
      </c>
      <c r="K4" s="52" t="s">
        <v>188</v>
      </c>
      <c r="L4" s="51" t="s">
        <v>75</v>
      </c>
      <c r="M4" s="60" t="s">
        <v>9</v>
      </c>
      <c r="N4" s="65" t="s">
        <v>189</v>
      </c>
      <c r="O4" s="62">
        <v>2770</v>
      </c>
      <c r="P4" s="129"/>
      <c r="Q4" s="117" t="str">
        <f>IF(P4=1,+O4,"")</f>
        <v/>
      </c>
    </row>
    <row r="5" spans="1:17" ht="12" customHeight="1">
      <c r="A5" s="310"/>
      <c r="B5" s="302"/>
      <c r="C5" s="51" t="s">
        <v>18</v>
      </c>
      <c r="D5" s="60" t="s">
        <v>9</v>
      </c>
      <c r="E5" s="61" t="s">
        <v>190</v>
      </c>
      <c r="F5" s="62">
        <v>2850</v>
      </c>
      <c r="G5" s="129"/>
      <c r="H5" s="117" t="str">
        <f t="shared" ref="H5:H24" si="0">IF(G5=1,+F5,"")</f>
        <v/>
      </c>
      <c r="J5" s="332"/>
      <c r="K5" s="52" t="s">
        <v>191</v>
      </c>
      <c r="L5" s="51" t="s">
        <v>77</v>
      </c>
      <c r="M5" s="60" t="s">
        <v>9</v>
      </c>
      <c r="N5" s="65" t="s">
        <v>192</v>
      </c>
      <c r="O5" s="62">
        <v>2040</v>
      </c>
      <c r="P5" s="129"/>
      <c r="Q5" s="117" t="str">
        <f>IF(P5=1,+O5,"")</f>
        <v/>
      </c>
    </row>
    <row r="6" spans="1:17" ht="12" customHeight="1">
      <c r="A6" s="310"/>
      <c r="B6" s="302"/>
      <c r="C6" s="51" t="s">
        <v>24</v>
      </c>
      <c r="D6" s="60" t="s">
        <v>9</v>
      </c>
      <c r="E6" s="61" t="s">
        <v>193</v>
      </c>
      <c r="F6" s="62">
        <v>1970</v>
      </c>
      <c r="G6" s="129"/>
      <c r="H6" s="117" t="str">
        <f t="shared" si="0"/>
        <v/>
      </c>
      <c r="J6" s="332"/>
      <c r="K6" s="329" t="s">
        <v>194</v>
      </c>
      <c r="L6" s="303" t="s">
        <v>79</v>
      </c>
      <c r="M6" s="304" t="s">
        <v>9</v>
      </c>
      <c r="N6" s="322" t="s">
        <v>195</v>
      </c>
      <c r="O6" s="306">
        <v>2030</v>
      </c>
      <c r="P6" s="170"/>
      <c r="Q6" s="323" t="str">
        <f t="shared" ref="Q6:Q19" si="1">IF(P6=1,+O6,"")</f>
        <v/>
      </c>
    </row>
    <row r="7" spans="1:17" ht="12" customHeight="1">
      <c r="A7" s="310"/>
      <c r="B7" s="329" t="s">
        <v>196</v>
      </c>
      <c r="C7" s="51" t="s">
        <v>28</v>
      </c>
      <c r="D7" s="60" t="s">
        <v>9</v>
      </c>
      <c r="E7" s="63" t="s">
        <v>197</v>
      </c>
      <c r="F7" s="62">
        <v>2230</v>
      </c>
      <c r="G7" s="129"/>
      <c r="H7" s="117" t="str">
        <f t="shared" si="0"/>
        <v/>
      </c>
      <c r="J7" s="332"/>
      <c r="K7" s="329"/>
      <c r="L7" s="303"/>
      <c r="M7" s="304"/>
      <c r="N7" s="322"/>
      <c r="O7" s="306"/>
      <c r="P7" s="170"/>
      <c r="Q7" s="328" t="str">
        <f t="shared" si="1"/>
        <v/>
      </c>
    </row>
    <row r="8" spans="1:17" ht="12" customHeight="1">
      <c r="A8" s="310"/>
      <c r="B8" s="329"/>
      <c r="C8" s="51" t="s">
        <v>34</v>
      </c>
      <c r="D8" s="60" t="s">
        <v>9</v>
      </c>
      <c r="E8" s="61" t="s">
        <v>198</v>
      </c>
      <c r="F8" s="62">
        <v>2450</v>
      </c>
      <c r="G8" s="129"/>
      <c r="H8" s="117" t="str">
        <f t="shared" si="0"/>
        <v/>
      </c>
      <c r="J8" s="332"/>
      <c r="K8" s="329"/>
      <c r="L8" s="303" t="s">
        <v>179</v>
      </c>
      <c r="M8" s="304" t="s">
        <v>9</v>
      </c>
      <c r="N8" s="322" t="s">
        <v>199</v>
      </c>
      <c r="O8" s="306">
        <v>2090</v>
      </c>
      <c r="P8" s="170"/>
      <c r="Q8" s="323" t="str">
        <f t="shared" si="1"/>
        <v/>
      </c>
    </row>
    <row r="9" spans="1:17" ht="12" customHeight="1">
      <c r="A9" s="310"/>
      <c r="B9" s="329"/>
      <c r="C9" s="51" t="s">
        <v>37</v>
      </c>
      <c r="D9" s="60" t="s">
        <v>9</v>
      </c>
      <c r="E9" s="63" t="s">
        <v>200</v>
      </c>
      <c r="F9" s="62">
        <v>2380</v>
      </c>
      <c r="G9" s="129"/>
      <c r="H9" s="117" t="str">
        <f t="shared" si="0"/>
        <v/>
      </c>
      <c r="J9" s="332"/>
      <c r="K9" s="329"/>
      <c r="L9" s="303"/>
      <c r="M9" s="304"/>
      <c r="N9" s="322"/>
      <c r="O9" s="306"/>
      <c r="P9" s="170"/>
      <c r="Q9" s="327" t="str">
        <f t="shared" si="1"/>
        <v/>
      </c>
    </row>
    <row r="10" spans="1:17" ht="12" customHeight="1">
      <c r="A10" s="310"/>
      <c r="B10" s="329" t="s">
        <v>201</v>
      </c>
      <c r="C10" s="51" t="s">
        <v>38</v>
      </c>
      <c r="D10" s="60" t="s">
        <v>9</v>
      </c>
      <c r="E10" s="61" t="s">
        <v>202</v>
      </c>
      <c r="F10" s="62">
        <v>2050</v>
      </c>
      <c r="G10" s="129"/>
      <c r="H10" s="117" t="str">
        <f t="shared" si="0"/>
        <v/>
      </c>
      <c r="J10" s="332"/>
      <c r="K10" s="329"/>
      <c r="L10" s="303"/>
      <c r="M10" s="304"/>
      <c r="N10" s="322"/>
      <c r="O10" s="306"/>
      <c r="P10" s="170"/>
      <c r="Q10" s="328" t="str">
        <f t="shared" si="1"/>
        <v/>
      </c>
    </row>
    <row r="11" spans="1:17" ht="12" customHeight="1">
      <c r="A11" s="310"/>
      <c r="B11" s="329"/>
      <c r="C11" s="51" t="s">
        <v>39</v>
      </c>
      <c r="D11" s="60" t="s">
        <v>9</v>
      </c>
      <c r="E11" s="61" t="s">
        <v>203</v>
      </c>
      <c r="F11" s="62">
        <v>1770</v>
      </c>
      <c r="G11" s="129"/>
      <c r="H11" s="117" t="str">
        <f t="shared" si="0"/>
        <v/>
      </c>
      <c r="J11" s="332"/>
      <c r="K11" s="329" t="s">
        <v>204</v>
      </c>
      <c r="L11" s="303" t="s">
        <v>131</v>
      </c>
      <c r="M11" s="304" t="s">
        <v>9</v>
      </c>
      <c r="N11" s="322" t="s">
        <v>237</v>
      </c>
      <c r="O11" s="306">
        <v>1950</v>
      </c>
      <c r="P11" s="170"/>
      <c r="Q11" s="323" t="str">
        <f t="shared" si="1"/>
        <v/>
      </c>
    </row>
    <row r="12" spans="1:17" ht="12" customHeight="1">
      <c r="A12" s="310"/>
      <c r="B12" s="329"/>
      <c r="C12" s="51" t="s">
        <v>44</v>
      </c>
      <c r="D12" s="60" t="s">
        <v>9</v>
      </c>
      <c r="E12" s="61" t="s">
        <v>205</v>
      </c>
      <c r="F12" s="64">
        <v>2480</v>
      </c>
      <c r="G12" s="129"/>
      <c r="H12" s="117" t="str">
        <f t="shared" si="0"/>
        <v/>
      </c>
      <c r="J12" s="332"/>
      <c r="K12" s="329"/>
      <c r="L12" s="303"/>
      <c r="M12" s="304"/>
      <c r="N12" s="322"/>
      <c r="O12" s="306"/>
      <c r="P12" s="170"/>
      <c r="Q12" s="327" t="str">
        <f t="shared" si="1"/>
        <v/>
      </c>
    </row>
    <row r="13" spans="1:17" ht="12" customHeight="1">
      <c r="A13" s="310"/>
      <c r="B13" s="329"/>
      <c r="C13" s="51" t="s">
        <v>47</v>
      </c>
      <c r="D13" s="60" t="s">
        <v>9</v>
      </c>
      <c r="E13" s="61" t="s">
        <v>206</v>
      </c>
      <c r="F13" s="62">
        <v>2850</v>
      </c>
      <c r="G13" s="129"/>
      <c r="H13" s="117" t="str">
        <f t="shared" si="0"/>
        <v/>
      </c>
      <c r="J13" s="332"/>
      <c r="K13" s="329"/>
      <c r="L13" s="303"/>
      <c r="M13" s="304"/>
      <c r="N13" s="322"/>
      <c r="O13" s="306"/>
      <c r="P13" s="170"/>
      <c r="Q13" s="328" t="str">
        <f t="shared" si="1"/>
        <v/>
      </c>
    </row>
    <row r="14" spans="1:17" ht="12" customHeight="1">
      <c r="A14" s="310"/>
      <c r="B14" s="302" t="s">
        <v>191</v>
      </c>
      <c r="C14" s="51" t="s">
        <v>50</v>
      </c>
      <c r="D14" s="60" t="s">
        <v>9</v>
      </c>
      <c r="E14" s="61" t="s">
        <v>207</v>
      </c>
      <c r="F14" s="62">
        <v>1320</v>
      </c>
      <c r="G14" s="129"/>
      <c r="H14" s="117" t="str">
        <f t="shared" si="0"/>
        <v/>
      </c>
      <c r="J14" s="332"/>
      <c r="K14" s="329"/>
      <c r="L14" s="303" t="s">
        <v>133</v>
      </c>
      <c r="M14" s="304" t="s">
        <v>9</v>
      </c>
      <c r="N14" s="322" t="s">
        <v>238</v>
      </c>
      <c r="O14" s="306">
        <v>2620</v>
      </c>
      <c r="P14" s="170"/>
      <c r="Q14" s="323" t="str">
        <f t="shared" si="1"/>
        <v/>
      </c>
    </row>
    <row r="15" spans="1:17" ht="12" customHeight="1">
      <c r="A15" s="310"/>
      <c r="B15" s="302"/>
      <c r="C15" s="51" t="s">
        <v>169</v>
      </c>
      <c r="D15" s="60" t="s">
        <v>9</v>
      </c>
      <c r="E15" s="61" t="s">
        <v>208</v>
      </c>
      <c r="F15" s="62">
        <v>2830</v>
      </c>
      <c r="G15" s="129"/>
      <c r="H15" s="117" t="str">
        <f t="shared" si="0"/>
        <v/>
      </c>
      <c r="J15" s="332"/>
      <c r="K15" s="329"/>
      <c r="L15" s="303"/>
      <c r="M15" s="304"/>
      <c r="N15" s="322"/>
      <c r="O15" s="306"/>
      <c r="P15" s="170"/>
      <c r="Q15" s="328" t="str">
        <f t="shared" si="1"/>
        <v/>
      </c>
    </row>
    <row r="16" spans="1:17" ht="12" customHeight="1">
      <c r="A16" s="310"/>
      <c r="B16" s="302"/>
      <c r="C16" s="51" t="s">
        <v>171</v>
      </c>
      <c r="D16" s="60" t="s">
        <v>9</v>
      </c>
      <c r="E16" s="61" t="s">
        <v>209</v>
      </c>
      <c r="F16" s="62">
        <v>2130</v>
      </c>
      <c r="G16" s="129"/>
      <c r="H16" s="117" t="str">
        <f t="shared" si="0"/>
        <v/>
      </c>
      <c r="J16" s="332"/>
      <c r="K16" s="329" t="s">
        <v>20</v>
      </c>
      <c r="L16" s="303" t="s">
        <v>136</v>
      </c>
      <c r="M16" s="304" t="s">
        <v>9</v>
      </c>
      <c r="N16" s="322" t="s">
        <v>210</v>
      </c>
      <c r="O16" s="306">
        <v>1680</v>
      </c>
      <c r="P16" s="170"/>
      <c r="Q16" s="323" t="str">
        <f t="shared" si="1"/>
        <v/>
      </c>
    </row>
    <row r="17" spans="1:17" ht="12" customHeight="1">
      <c r="A17" s="310"/>
      <c r="B17" s="302" t="s">
        <v>211</v>
      </c>
      <c r="C17" s="51" t="s">
        <v>212</v>
      </c>
      <c r="D17" s="60" t="s">
        <v>9</v>
      </c>
      <c r="E17" s="63" t="s">
        <v>213</v>
      </c>
      <c r="F17" s="62">
        <v>2040</v>
      </c>
      <c r="G17" s="129"/>
      <c r="H17" s="117" t="str">
        <f t="shared" si="0"/>
        <v/>
      </c>
      <c r="J17" s="332"/>
      <c r="K17" s="329"/>
      <c r="L17" s="303"/>
      <c r="M17" s="304"/>
      <c r="N17" s="322"/>
      <c r="O17" s="306"/>
      <c r="P17" s="170"/>
      <c r="Q17" s="328" t="str">
        <f t="shared" si="1"/>
        <v/>
      </c>
    </row>
    <row r="18" spans="1:17" ht="12" customHeight="1">
      <c r="A18" s="310"/>
      <c r="B18" s="302"/>
      <c r="C18" s="303" t="s">
        <v>214</v>
      </c>
      <c r="D18" s="304" t="s">
        <v>9</v>
      </c>
      <c r="E18" s="322" t="s">
        <v>314</v>
      </c>
      <c r="F18" s="306">
        <v>2730</v>
      </c>
      <c r="G18" s="170"/>
      <c r="H18" s="323" t="str">
        <f t="shared" si="0"/>
        <v/>
      </c>
      <c r="J18" s="332"/>
      <c r="K18" s="329"/>
      <c r="L18" s="326" t="s">
        <v>141</v>
      </c>
      <c r="M18" s="304" t="s">
        <v>9</v>
      </c>
      <c r="N18" s="322" t="s">
        <v>215</v>
      </c>
      <c r="O18" s="306">
        <v>2260</v>
      </c>
      <c r="P18" s="170"/>
      <c r="Q18" s="323" t="str">
        <f t="shared" si="1"/>
        <v/>
      </c>
    </row>
    <row r="19" spans="1:17" ht="12" customHeight="1">
      <c r="A19" s="310"/>
      <c r="B19" s="302"/>
      <c r="C19" s="303"/>
      <c r="D19" s="304"/>
      <c r="E19" s="322"/>
      <c r="F19" s="306"/>
      <c r="G19" s="170"/>
      <c r="H19" s="324" t="str">
        <f t="shared" si="0"/>
        <v/>
      </c>
      <c r="J19" s="332"/>
      <c r="K19" s="329"/>
      <c r="L19" s="326"/>
      <c r="M19" s="304"/>
      <c r="N19" s="322"/>
      <c r="O19" s="306"/>
      <c r="P19" s="170"/>
      <c r="Q19" s="328" t="str">
        <f t="shared" si="1"/>
        <v/>
      </c>
    </row>
    <row r="20" spans="1:17" ht="12" customHeight="1" thickBot="1">
      <c r="A20" s="310"/>
      <c r="B20" s="302"/>
      <c r="C20" s="303"/>
      <c r="D20" s="304"/>
      <c r="E20" s="322"/>
      <c r="F20" s="306"/>
      <c r="G20" s="170"/>
      <c r="H20" s="325" t="str">
        <f t="shared" si="0"/>
        <v/>
      </c>
      <c r="J20" s="333"/>
      <c r="K20" s="187" t="s">
        <v>26</v>
      </c>
      <c r="L20" s="187"/>
      <c r="M20" s="187"/>
      <c r="N20" s="187"/>
      <c r="O20" s="14">
        <f>SUM(O4:O19)</f>
        <v>17440</v>
      </c>
      <c r="P20" s="181">
        <f>SUM(Q4:Q19)</f>
        <v>0</v>
      </c>
      <c r="Q20" s="182"/>
    </row>
    <row r="21" spans="1:17" ht="12" customHeight="1" thickBot="1">
      <c r="A21" s="310"/>
      <c r="B21" s="302" t="s">
        <v>216</v>
      </c>
      <c r="C21" s="51" t="s">
        <v>217</v>
      </c>
      <c r="D21" s="60" t="s">
        <v>9</v>
      </c>
      <c r="E21" s="61" t="s">
        <v>218</v>
      </c>
      <c r="F21" s="62">
        <v>2290</v>
      </c>
      <c r="G21" s="129"/>
      <c r="H21" s="117" t="str">
        <f t="shared" si="0"/>
        <v/>
      </c>
    </row>
    <row r="22" spans="1:17" ht="12" customHeight="1">
      <c r="A22" s="310"/>
      <c r="B22" s="302"/>
      <c r="C22" s="51" t="s">
        <v>219</v>
      </c>
      <c r="D22" s="60" t="s">
        <v>9</v>
      </c>
      <c r="E22" s="61" t="s">
        <v>220</v>
      </c>
      <c r="F22" s="62">
        <v>2480</v>
      </c>
      <c r="G22" s="129"/>
      <c r="H22" s="117" t="str">
        <f t="shared" si="0"/>
        <v/>
      </c>
      <c r="J22" s="318" t="s">
        <v>221</v>
      </c>
      <c r="K22" s="312" t="s">
        <v>11</v>
      </c>
      <c r="L22" s="313" t="s">
        <v>86</v>
      </c>
      <c r="M22" s="314" t="s">
        <v>9</v>
      </c>
      <c r="N22" s="321" t="s">
        <v>222</v>
      </c>
      <c r="O22" s="316">
        <v>3150</v>
      </c>
      <c r="P22" s="169"/>
      <c r="Q22" s="317" t="str">
        <f t="shared" ref="Q22:Q23" si="2">IF(P22=1,+O22,"")</f>
        <v/>
      </c>
    </row>
    <row r="23" spans="1:17" ht="12" customHeight="1">
      <c r="A23" s="310"/>
      <c r="B23" s="302"/>
      <c r="C23" s="51" t="s">
        <v>223</v>
      </c>
      <c r="D23" s="60" t="s">
        <v>9</v>
      </c>
      <c r="E23" s="61" t="s">
        <v>224</v>
      </c>
      <c r="F23" s="62">
        <v>2110</v>
      </c>
      <c r="G23" s="129"/>
      <c r="H23" s="117" t="str">
        <f t="shared" si="0"/>
        <v/>
      </c>
      <c r="J23" s="319"/>
      <c r="K23" s="302"/>
      <c r="L23" s="303"/>
      <c r="M23" s="304"/>
      <c r="N23" s="322"/>
      <c r="O23" s="306"/>
      <c r="P23" s="170"/>
      <c r="Q23" s="307" t="str">
        <f t="shared" si="2"/>
        <v/>
      </c>
    </row>
    <row r="24" spans="1:17" ht="12" customHeight="1" thickBot="1">
      <c r="A24" s="310"/>
      <c r="B24" s="50" t="s">
        <v>225</v>
      </c>
      <c r="C24" s="51" t="s">
        <v>226</v>
      </c>
      <c r="D24" s="60" t="s">
        <v>9</v>
      </c>
      <c r="E24" s="61" t="s">
        <v>227</v>
      </c>
      <c r="F24" s="62">
        <v>3460</v>
      </c>
      <c r="G24" s="129"/>
      <c r="H24" s="117" t="str">
        <f t="shared" si="0"/>
        <v/>
      </c>
      <c r="J24" s="320"/>
      <c r="K24" s="187" t="s">
        <v>26</v>
      </c>
      <c r="L24" s="187"/>
      <c r="M24" s="187"/>
      <c r="N24" s="187"/>
      <c r="O24" s="14">
        <f>SUM(O22)</f>
        <v>3150</v>
      </c>
      <c r="P24" s="181">
        <f>SUM(Q22)</f>
        <v>0</v>
      </c>
      <c r="Q24" s="182"/>
    </row>
    <row r="25" spans="1:17" ht="12" customHeight="1" thickBot="1">
      <c r="A25" s="311"/>
      <c r="B25" s="187" t="s">
        <v>26</v>
      </c>
      <c r="C25" s="187"/>
      <c r="D25" s="187"/>
      <c r="E25" s="187"/>
      <c r="F25" s="14">
        <f>SUM(F4:F24)</f>
        <v>45390</v>
      </c>
      <c r="G25" s="181">
        <f>SUM(H4:H24)</f>
        <v>0</v>
      </c>
      <c r="H25" s="182"/>
    </row>
    <row r="26" spans="1:17" ht="12" customHeight="1" thickBot="1">
      <c r="J26" s="22" t="s">
        <v>81</v>
      </c>
      <c r="O26" s="250" t="s">
        <v>82</v>
      </c>
      <c r="P26" s="251"/>
      <c r="Q26" s="252"/>
    </row>
    <row r="27" spans="1:17" ht="12" customHeight="1">
      <c r="A27" s="309" t="s">
        <v>228</v>
      </c>
      <c r="B27" s="312" t="s">
        <v>229</v>
      </c>
      <c r="C27" s="313" t="s">
        <v>55</v>
      </c>
      <c r="D27" s="314" t="s">
        <v>9</v>
      </c>
      <c r="E27" s="315" t="s">
        <v>230</v>
      </c>
      <c r="F27" s="316">
        <v>2350</v>
      </c>
      <c r="G27" s="169"/>
      <c r="H27" s="317" t="str">
        <f t="shared" ref="H27:H33" si="3">IF(G27=1,+F27,"")</f>
        <v/>
      </c>
      <c r="J27" s="23" t="s">
        <v>83</v>
      </c>
      <c r="O27" s="253"/>
      <c r="P27" s="254"/>
      <c r="Q27" s="255"/>
    </row>
    <row r="28" spans="1:17" ht="12" customHeight="1">
      <c r="A28" s="310"/>
      <c r="B28" s="302"/>
      <c r="C28" s="303"/>
      <c r="D28" s="304"/>
      <c r="E28" s="305"/>
      <c r="F28" s="306"/>
      <c r="G28" s="170"/>
      <c r="H28" s="307" t="str">
        <f t="shared" si="3"/>
        <v/>
      </c>
      <c r="J28" s="23" t="s">
        <v>84</v>
      </c>
      <c r="O28" s="299">
        <f>SUM(F25+F34+O20+O24)</f>
        <v>75290</v>
      </c>
      <c r="P28" s="300"/>
      <c r="Q28" s="301"/>
    </row>
    <row r="29" spans="1:17" ht="12" customHeight="1" thickBot="1">
      <c r="A29" s="310"/>
      <c r="B29" s="53" t="s">
        <v>231</v>
      </c>
      <c r="C29" s="51" t="s">
        <v>58</v>
      </c>
      <c r="D29" s="60" t="s">
        <v>9</v>
      </c>
      <c r="E29" s="63" t="s">
        <v>232</v>
      </c>
      <c r="F29" s="62">
        <v>2630</v>
      </c>
      <c r="G29" s="129"/>
      <c r="H29" s="117" t="str">
        <f t="shared" si="3"/>
        <v/>
      </c>
      <c r="J29" s="23" t="s">
        <v>88</v>
      </c>
      <c r="O29" s="246"/>
      <c r="P29" s="247"/>
      <c r="Q29" s="248"/>
    </row>
    <row r="30" spans="1:17" ht="12" customHeight="1">
      <c r="A30" s="310"/>
      <c r="B30" s="302" t="s">
        <v>233</v>
      </c>
      <c r="C30" s="303" t="s">
        <v>61</v>
      </c>
      <c r="D30" s="304" t="s">
        <v>9</v>
      </c>
      <c r="E30" s="305" t="s">
        <v>234</v>
      </c>
      <c r="F30" s="306">
        <v>1810</v>
      </c>
      <c r="G30" s="170"/>
      <c r="H30" s="307" t="str">
        <f t="shared" si="3"/>
        <v/>
      </c>
      <c r="J30" s="1"/>
    </row>
    <row r="31" spans="1:17" ht="12" customHeight="1">
      <c r="A31" s="310"/>
      <c r="B31" s="302"/>
      <c r="C31" s="303"/>
      <c r="D31" s="304"/>
      <c r="E31" s="305"/>
      <c r="F31" s="306"/>
      <c r="G31" s="170"/>
      <c r="H31" s="307" t="str">
        <f t="shared" si="3"/>
        <v/>
      </c>
      <c r="J31" s="23" t="s">
        <v>92</v>
      </c>
      <c r="O31" s="297" t="s">
        <v>93</v>
      </c>
      <c r="P31" s="297"/>
      <c r="Q31" s="297"/>
    </row>
    <row r="32" spans="1:17" ht="12" customHeight="1">
      <c r="A32" s="310"/>
      <c r="B32" s="302" t="s">
        <v>235</v>
      </c>
      <c r="C32" s="303" t="s">
        <v>64</v>
      </c>
      <c r="D32" s="304" t="s">
        <v>9</v>
      </c>
      <c r="E32" s="305" t="s">
        <v>236</v>
      </c>
      <c r="F32" s="306">
        <v>2520</v>
      </c>
      <c r="G32" s="170"/>
      <c r="H32" s="307" t="str">
        <f t="shared" si="3"/>
        <v/>
      </c>
      <c r="J32" s="23" t="s">
        <v>96</v>
      </c>
      <c r="O32" s="297"/>
      <c r="P32" s="297"/>
      <c r="Q32" s="297"/>
    </row>
    <row r="33" spans="1:18" ht="12" customHeight="1">
      <c r="A33" s="310"/>
      <c r="B33" s="302"/>
      <c r="C33" s="303"/>
      <c r="D33" s="304"/>
      <c r="E33" s="305"/>
      <c r="F33" s="306"/>
      <c r="G33" s="170"/>
      <c r="H33" s="307" t="str">
        <f t="shared" si="3"/>
        <v/>
      </c>
      <c r="J33" s="23" t="s">
        <v>97</v>
      </c>
      <c r="O33" s="298">
        <f>SUM(G25+G34+P20+P24)</f>
        <v>0</v>
      </c>
      <c r="P33" s="298"/>
      <c r="Q33" s="298"/>
    </row>
    <row r="34" spans="1:18" ht="12" customHeight="1" thickBot="1">
      <c r="A34" s="311"/>
      <c r="B34" s="187" t="s">
        <v>26</v>
      </c>
      <c r="C34" s="187"/>
      <c r="D34" s="187"/>
      <c r="E34" s="187"/>
      <c r="F34" s="14">
        <f>SUM(F27:F33)</f>
        <v>9310</v>
      </c>
      <c r="G34" s="181">
        <f>SUM(H27:H33)</f>
        <v>0</v>
      </c>
      <c r="H34" s="182"/>
      <c r="J34" s="26" t="s">
        <v>98</v>
      </c>
      <c r="O34" s="298"/>
      <c r="P34" s="298"/>
      <c r="Q34" s="298"/>
    </row>
    <row r="35" spans="1:18" ht="12" customHeight="1">
      <c r="C35" s="1"/>
      <c r="D35" s="130"/>
      <c r="E35" s="131" t="s">
        <v>288</v>
      </c>
      <c r="F35" s="1"/>
      <c r="G35" s="1"/>
      <c r="H35" s="1"/>
      <c r="I35" s="1"/>
      <c r="O35" s="298"/>
      <c r="P35" s="298"/>
      <c r="Q35" s="298"/>
    </row>
    <row r="36" spans="1:18" ht="12" customHeight="1" thickBot="1">
      <c r="A36" s="54" t="s">
        <v>99</v>
      </c>
    </row>
    <row r="37" spans="1:18">
      <c r="A37" s="55" t="s">
        <v>100</v>
      </c>
      <c r="J37" s="224" t="s">
        <v>101</v>
      </c>
      <c r="K37" s="225"/>
      <c r="L37" s="308"/>
      <c r="M37" s="229"/>
      <c r="N37" s="229"/>
      <c r="O37" s="229"/>
      <c r="P37" s="229"/>
      <c r="Q37" s="225" t="s">
        <v>102</v>
      </c>
    </row>
    <row r="38" spans="1:18" ht="12" customHeight="1">
      <c r="A38" s="55" t="s">
        <v>181</v>
      </c>
      <c r="J38" s="226"/>
      <c r="K38" s="227"/>
      <c r="L38" s="262"/>
      <c r="M38" s="231"/>
      <c r="N38" s="231"/>
      <c r="O38" s="231"/>
      <c r="P38" s="231"/>
      <c r="Q38" s="227"/>
    </row>
    <row r="39" spans="1:18" ht="12" customHeight="1">
      <c r="A39" s="55" t="s">
        <v>104</v>
      </c>
      <c r="J39" s="226" t="s">
        <v>431</v>
      </c>
      <c r="K39" s="227"/>
      <c r="L39" s="256">
        <v>45309</v>
      </c>
      <c r="M39" s="257"/>
      <c r="N39" s="257"/>
      <c r="O39" s="155" t="s">
        <v>432</v>
      </c>
      <c r="P39" s="258" t="str">
        <f>IFERROR(VLOOKUP(L39,Data!B14:E25,2,FALSE),"")</f>
        <v>1/10～17</v>
      </c>
      <c r="Q39" s="259"/>
    </row>
    <row r="40" spans="1:18" ht="10.5" customHeight="1">
      <c r="J40" s="226"/>
      <c r="K40" s="227"/>
      <c r="L40" s="256"/>
      <c r="M40" s="257"/>
      <c r="N40" s="257"/>
      <c r="O40" s="155" t="s">
        <v>433</v>
      </c>
      <c r="P40" s="258" t="str">
        <f>IFERROR(VLOOKUP(L39,Data!B14:E25,4,FALSE),"")</f>
        <v>1/6（月）</v>
      </c>
      <c r="Q40" s="259"/>
    </row>
    <row r="41" spans="1:18" s="56" customFormat="1" ht="12" customHeight="1">
      <c r="E41" s="57"/>
      <c r="J41" s="260" t="s">
        <v>434</v>
      </c>
      <c r="K41" s="261"/>
      <c r="L41" s="262"/>
      <c r="M41" s="231"/>
      <c r="N41" s="156" t="s">
        <v>438</v>
      </c>
      <c r="O41" s="231" t="s">
        <v>436</v>
      </c>
      <c r="P41" s="269"/>
      <c r="Q41" s="270"/>
    </row>
    <row r="42" spans="1:18" s="56" customFormat="1" ht="11.25" customHeight="1">
      <c r="B42" s="58"/>
      <c r="E42" s="57"/>
      <c r="J42" s="260"/>
      <c r="K42" s="261"/>
      <c r="L42" s="262"/>
      <c r="M42" s="231"/>
      <c r="N42" s="156" t="s">
        <v>439</v>
      </c>
      <c r="O42" s="231"/>
      <c r="P42" s="271"/>
      <c r="Q42" s="272"/>
    </row>
    <row r="43" spans="1:18" s="56" customFormat="1" ht="11.25">
      <c r="B43" s="58"/>
      <c r="E43" s="57"/>
      <c r="J43" s="226" t="s">
        <v>435</v>
      </c>
      <c r="K43" s="227"/>
      <c r="L43" s="263" t="s">
        <v>437</v>
      </c>
      <c r="M43" s="264"/>
      <c r="N43" s="264"/>
      <c r="O43" s="264"/>
      <c r="P43" s="264"/>
      <c r="Q43" s="265"/>
    </row>
    <row r="44" spans="1:18" s="56" customFormat="1" ht="12" thickBot="1">
      <c r="B44" s="58"/>
      <c r="E44" s="57"/>
      <c r="J44" s="235"/>
      <c r="K44" s="236"/>
      <c r="L44" s="266"/>
      <c r="M44" s="267"/>
      <c r="N44" s="267"/>
      <c r="O44" s="267"/>
      <c r="P44" s="267"/>
      <c r="Q44" s="268"/>
    </row>
    <row r="45" spans="1:18" s="56" customFormat="1" ht="11.25">
      <c r="B45" s="58"/>
      <c r="E45" s="57"/>
    </row>
    <row r="46" spans="1:18" s="56" customFormat="1" ht="11.25" customHeight="1">
      <c r="B46" s="58"/>
      <c r="E46" s="57"/>
    </row>
    <row r="47" spans="1:18" s="56" customFormat="1" ht="11.25" customHeight="1">
      <c r="B47" s="58"/>
      <c r="E47" s="57"/>
    </row>
    <row r="48" spans="1:18" ht="11.25">
      <c r="A48" s="59"/>
      <c r="J48" s="56"/>
      <c r="K48" s="56"/>
      <c r="L48" s="56"/>
      <c r="M48" s="56"/>
      <c r="N48" s="56"/>
      <c r="O48" s="56"/>
      <c r="P48" s="56"/>
      <c r="Q48" s="56"/>
      <c r="R48" s="56"/>
    </row>
    <row r="51" ht="10.5" customHeight="1"/>
    <row r="52" ht="10.5" customHeight="1"/>
  </sheetData>
  <sheetProtection algorithmName="SHA-512" hashValue="8w8AZ0Jxta5D6U4L5Pn4EsjGSws1ZdLqF2hLUclkrsZ90o0A2TkZnebg2hI77YnaWNoU8n5/Wgpkt27obJrhKg==" saltValue="1CKOgoRTG6kVo66kF6OWsA==" spinCount="100000" sheet="1" objects="1" scenarios="1" selectLockedCells="1"/>
  <mergeCells count="111">
    <mergeCell ref="A1:Q1"/>
    <mergeCell ref="B3:C3"/>
    <mergeCell ref="K3:L3"/>
    <mergeCell ref="A4:A25"/>
    <mergeCell ref="B4:B6"/>
    <mergeCell ref="J4:J20"/>
    <mergeCell ref="K6:K10"/>
    <mergeCell ref="L6:L7"/>
    <mergeCell ref="M6:M7"/>
    <mergeCell ref="N6:N7"/>
    <mergeCell ref="O6:O7"/>
    <mergeCell ref="P6:P7"/>
    <mergeCell ref="Q6:Q7"/>
    <mergeCell ref="B7:B9"/>
    <mergeCell ref="L8:L10"/>
    <mergeCell ref="M8:M10"/>
    <mergeCell ref="N8:N10"/>
    <mergeCell ref="O8:O10"/>
    <mergeCell ref="P8:P10"/>
    <mergeCell ref="Q8:Q10"/>
    <mergeCell ref="N16:N17"/>
    <mergeCell ref="O16:O17"/>
    <mergeCell ref="P16:P17"/>
    <mergeCell ref="Q16:Q17"/>
    <mergeCell ref="P11:P13"/>
    <mergeCell ref="Q11:Q13"/>
    <mergeCell ref="B14:B16"/>
    <mergeCell ref="L14:L15"/>
    <mergeCell ref="M14:M15"/>
    <mergeCell ref="N14:N15"/>
    <mergeCell ref="O14:O15"/>
    <mergeCell ref="P14:P15"/>
    <mergeCell ref="Q14:Q15"/>
    <mergeCell ref="K16:K19"/>
    <mergeCell ref="B10:B13"/>
    <mergeCell ref="K11:K15"/>
    <mergeCell ref="L11:L13"/>
    <mergeCell ref="M11:M13"/>
    <mergeCell ref="N11:N13"/>
    <mergeCell ref="O11:O13"/>
    <mergeCell ref="Q18:Q19"/>
    <mergeCell ref="K20:N20"/>
    <mergeCell ref="P20:Q20"/>
    <mergeCell ref="B21:B23"/>
    <mergeCell ref="J22:J24"/>
    <mergeCell ref="K22:K23"/>
    <mergeCell ref="L22:L23"/>
    <mergeCell ref="M22:M23"/>
    <mergeCell ref="N22:N23"/>
    <mergeCell ref="O22:O23"/>
    <mergeCell ref="H18:H20"/>
    <mergeCell ref="L18:L19"/>
    <mergeCell ref="M18:M19"/>
    <mergeCell ref="N18:N19"/>
    <mergeCell ref="O18:O19"/>
    <mergeCell ref="P18:P19"/>
    <mergeCell ref="B17:B20"/>
    <mergeCell ref="C18:C20"/>
    <mergeCell ref="D18:D20"/>
    <mergeCell ref="E18:E20"/>
    <mergeCell ref="F18:F20"/>
    <mergeCell ref="G18:G20"/>
    <mergeCell ref="L16:L17"/>
    <mergeCell ref="M16:M17"/>
    <mergeCell ref="A27:A34"/>
    <mergeCell ref="B27:B28"/>
    <mergeCell ref="C27:C28"/>
    <mergeCell ref="D27:D28"/>
    <mergeCell ref="E27:E28"/>
    <mergeCell ref="F27:F28"/>
    <mergeCell ref="B34:E34"/>
    <mergeCell ref="P22:P23"/>
    <mergeCell ref="Q22:Q23"/>
    <mergeCell ref="K24:N24"/>
    <mergeCell ref="P24:Q24"/>
    <mergeCell ref="B25:E25"/>
    <mergeCell ref="G25:H25"/>
    <mergeCell ref="G27:G28"/>
    <mergeCell ref="H27:H28"/>
    <mergeCell ref="B30:B31"/>
    <mergeCell ref="C30:C31"/>
    <mergeCell ref="D30:D31"/>
    <mergeCell ref="E30:E31"/>
    <mergeCell ref="F30:F31"/>
    <mergeCell ref="G30:G31"/>
    <mergeCell ref="H30:H31"/>
    <mergeCell ref="G34:H34"/>
    <mergeCell ref="J43:K44"/>
    <mergeCell ref="L43:Q44"/>
    <mergeCell ref="O26:Q27"/>
    <mergeCell ref="P39:Q39"/>
    <mergeCell ref="O31:Q32"/>
    <mergeCell ref="O33:Q35"/>
    <mergeCell ref="O28:Q29"/>
    <mergeCell ref="B32:B33"/>
    <mergeCell ref="C32:C33"/>
    <mergeCell ref="D32:D33"/>
    <mergeCell ref="E32:E33"/>
    <mergeCell ref="F32:F33"/>
    <mergeCell ref="G32:G33"/>
    <mergeCell ref="H32:H33"/>
    <mergeCell ref="J37:K38"/>
    <mergeCell ref="L37:P38"/>
    <mergeCell ref="Q37:Q38"/>
    <mergeCell ref="J39:K40"/>
    <mergeCell ref="L39:N40"/>
    <mergeCell ref="P40:Q40"/>
    <mergeCell ref="J41:K42"/>
    <mergeCell ref="L41:M42"/>
    <mergeCell ref="O41:O42"/>
    <mergeCell ref="P41:Q42"/>
  </mergeCells>
  <phoneticPr fontId="7"/>
  <pageMargins left="0" right="0" top="0" bottom="0"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13</xdr:col>
                    <xdr:colOff>28575</xdr:colOff>
                    <xdr:row>39</xdr:row>
                    <xdr:rowOff>133350</xdr:rowOff>
                  </from>
                  <to>
                    <xdr:col>13</xdr:col>
                    <xdr:colOff>238125</xdr:colOff>
                    <xdr:row>41</xdr:row>
                    <xdr:rowOff>9525</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13</xdr:col>
                    <xdr:colOff>28575</xdr:colOff>
                    <xdr:row>40</xdr:row>
                    <xdr:rowOff>142875</xdr:rowOff>
                  </from>
                  <to>
                    <xdr:col>13</xdr:col>
                    <xdr:colOff>238125</xdr:colOff>
                    <xdr:row>42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8394E94-B272-4283-8100-0E10F3C21F17}">
          <x14:formula1>
            <xm:f>Data!$B$2:$B$13</xm:f>
          </x14:formula1>
          <xm:sqref>N37:N38 N43:N44</xm:sqref>
        </x14:dataValidation>
        <x14:dataValidation type="list" allowBlank="1" showInputMessage="1" showErrorMessage="1" xr:uid="{45E7953B-1F02-43C7-BBE7-E7DD128CDC2E}">
          <x14:formula1>
            <xm:f>Sheet1!$A$2:$A$8</xm:f>
          </x14:formula1>
          <xm:sqref>L41:M42</xm:sqref>
        </x14:dataValidation>
        <x14:dataValidation type="list" allowBlank="1" showInputMessage="1" showErrorMessage="1" xr:uid="{64AB3276-82E9-4FBB-BFA3-9811B697D380}">
          <x14:formula1>
            <xm:f>Data!$B$14:$B$25</xm:f>
          </x14:formula1>
          <xm:sqref>L39:N40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5C33A-CC19-4D1B-8B15-F8283A59A26E}">
  <sheetPr>
    <tabColor theme="9" tint="0.59999389629810485"/>
    <pageSetUpPr fitToPage="1"/>
  </sheetPr>
  <dimension ref="A1:S51"/>
  <sheetViews>
    <sheetView showGridLines="0" showRowColHeaders="0" topLeftCell="A10" zoomScale="115" zoomScaleNormal="115" workbookViewId="0">
      <selection activeCell="P47" sqref="P47:Q48"/>
    </sheetView>
  </sheetViews>
  <sheetFormatPr defaultColWidth="9" defaultRowHeight="10.5"/>
  <cols>
    <col min="1" max="1" width="4.625" style="1" customWidth="1"/>
    <col min="2" max="2" width="6.625" style="2" customWidth="1"/>
    <col min="3" max="4" width="3.25" style="1" customWidth="1"/>
    <col min="5" max="5" width="31.375" style="3" customWidth="1"/>
    <col min="6" max="6" width="6" style="1" customWidth="1"/>
    <col min="7" max="7" width="2.375" style="1" customWidth="1"/>
    <col min="8" max="8" width="9" style="1"/>
    <col min="9" max="9" width="0.875" style="1" customWidth="1"/>
    <col min="10" max="10" width="4.625" style="1" customWidth="1"/>
    <col min="11" max="11" width="6.625" style="1" customWidth="1"/>
    <col min="12" max="12" width="3.25" style="1" customWidth="1"/>
    <col min="13" max="13" width="4.125" style="1" customWidth="1"/>
    <col min="14" max="14" width="31.375" style="1" customWidth="1"/>
    <col min="15" max="15" width="6" style="1" customWidth="1"/>
    <col min="16" max="16" width="2.375" style="1" customWidth="1"/>
    <col min="17" max="16384" width="9" style="1"/>
  </cols>
  <sheetData>
    <row r="1" spans="1:17" ht="17.25">
      <c r="A1" s="292" t="s">
        <v>277</v>
      </c>
      <c r="B1" s="292"/>
      <c r="C1" s="292"/>
      <c r="D1" s="292"/>
      <c r="E1" s="292"/>
      <c r="F1" s="292"/>
      <c r="G1" s="292"/>
      <c r="H1" s="292"/>
      <c r="I1" s="292"/>
      <c r="J1" s="292"/>
      <c r="K1" s="292"/>
      <c r="L1" s="292"/>
      <c r="M1" s="292"/>
      <c r="N1" s="292"/>
      <c r="O1" s="292"/>
      <c r="P1" s="292"/>
      <c r="Q1" s="292"/>
    </row>
    <row r="2" spans="1:17" ht="6.75" customHeight="1" thickBot="1">
      <c r="F2" s="4"/>
      <c r="G2" s="5"/>
    </row>
    <row r="3" spans="1:17" ht="12" customHeight="1">
      <c r="A3" s="33" t="s">
        <v>0</v>
      </c>
      <c r="B3" s="364" t="s">
        <v>107</v>
      </c>
      <c r="C3" s="364"/>
      <c r="D3" s="34" t="s">
        <v>2</v>
      </c>
      <c r="E3" s="35" t="s">
        <v>3</v>
      </c>
      <c r="F3" s="36" t="s">
        <v>4</v>
      </c>
      <c r="G3" s="36"/>
      <c r="H3" s="37" t="s">
        <v>5</v>
      </c>
      <c r="J3" s="33" t="s">
        <v>0</v>
      </c>
      <c r="K3" s="364" t="s">
        <v>107</v>
      </c>
      <c r="L3" s="364"/>
      <c r="M3" s="34" t="s">
        <v>2</v>
      </c>
      <c r="N3" s="35" t="s">
        <v>3</v>
      </c>
      <c r="O3" s="36" t="s">
        <v>4</v>
      </c>
      <c r="P3" s="36"/>
      <c r="Q3" s="37" t="s">
        <v>5</v>
      </c>
    </row>
    <row r="4" spans="1:17" ht="12" customHeight="1">
      <c r="A4" s="294" t="s">
        <v>108</v>
      </c>
      <c r="B4" s="198" t="s">
        <v>17</v>
      </c>
      <c r="C4" s="342" t="s">
        <v>8</v>
      </c>
      <c r="D4" s="66" t="s">
        <v>9</v>
      </c>
      <c r="E4" s="67" t="s">
        <v>109</v>
      </c>
      <c r="F4" s="343">
        <v>1910</v>
      </c>
      <c r="G4" s="170"/>
      <c r="H4" s="344" t="str">
        <f t="shared" ref="H4:H33" si="0">IF(G4=1,+F4,"")</f>
        <v/>
      </c>
      <c r="J4" s="209" t="s">
        <v>110</v>
      </c>
      <c r="K4" s="186" t="s">
        <v>11</v>
      </c>
      <c r="L4" s="13" t="s">
        <v>55</v>
      </c>
      <c r="M4" s="66" t="s">
        <v>9</v>
      </c>
      <c r="N4" s="67" t="s">
        <v>111</v>
      </c>
      <c r="O4" s="68">
        <v>2080</v>
      </c>
      <c r="P4" s="129"/>
      <c r="Q4" s="118" t="str">
        <f t="shared" ref="Q4:Q13" si="1">IF(P4=1,+O4,"")</f>
        <v/>
      </c>
    </row>
    <row r="5" spans="1:17" ht="12" customHeight="1">
      <c r="A5" s="355"/>
      <c r="B5" s="365"/>
      <c r="C5" s="342"/>
      <c r="D5" s="66" t="s">
        <v>56</v>
      </c>
      <c r="E5" s="67" t="s">
        <v>284</v>
      </c>
      <c r="F5" s="343"/>
      <c r="G5" s="170"/>
      <c r="H5" s="344" t="str">
        <f t="shared" si="0"/>
        <v/>
      </c>
      <c r="J5" s="209"/>
      <c r="K5" s="186"/>
      <c r="L5" s="13" t="s">
        <v>58</v>
      </c>
      <c r="M5" s="66" t="s">
        <v>9</v>
      </c>
      <c r="N5" s="67" t="s">
        <v>112</v>
      </c>
      <c r="O5" s="68">
        <v>2160</v>
      </c>
      <c r="P5" s="129"/>
      <c r="Q5" s="118" t="str">
        <f t="shared" si="1"/>
        <v/>
      </c>
    </row>
    <row r="6" spans="1:17" ht="12" customHeight="1">
      <c r="A6" s="355"/>
      <c r="B6" s="365"/>
      <c r="C6" s="342"/>
      <c r="D6" s="66" t="s">
        <v>14</v>
      </c>
      <c r="E6" s="67" t="s">
        <v>285</v>
      </c>
      <c r="F6" s="343"/>
      <c r="G6" s="170"/>
      <c r="H6" s="344" t="str">
        <f t="shared" si="0"/>
        <v/>
      </c>
      <c r="J6" s="209"/>
      <c r="K6" s="186" t="s">
        <v>43</v>
      </c>
      <c r="L6" s="342" t="s">
        <v>61</v>
      </c>
      <c r="M6" s="203" t="s">
        <v>9</v>
      </c>
      <c r="N6" s="357" t="s">
        <v>113</v>
      </c>
      <c r="O6" s="343">
        <v>2050</v>
      </c>
      <c r="P6" s="170"/>
      <c r="Q6" s="344" t="str">
        <f t="shared" si="1"/>
        <v/>
      </c>
    </row>
    <row r="7" spans="1:17" ht="12" customHeight="1">
      <c r="A7" s="355"/>
      <c r="B7" s="365"/>
      <c r="C7" s="367" t="s">
        <v>18</v>
      </c>
      <c r="D7" s="127" t="s">
        <v>9</v>
      </c>
      <c r="E7" s="67" t="s">
        <v>114</v>
      </c>
      <c r="F7" s="345">
        <v>2400</v>
      </c>
      <c r="G7" s="221"/>
      <c r="H7" s="348" t="str">
        <f t="shared" si="0"/>
        <v/>
      </c>
      <c r="J7" s="209"/>
      <c r="K7" s="186"/>
      <c r="L7" s="342"/>
      <c r="M7" s="203"/>
      <c r="N7" s="357"/>
      <c r="O7" s="343"/>
      <c r="P7" s="170"/>
      <c r="Q7" s="344" t="str">
        <f t="shared" si="1"/>
        <v/>
      </c>
    </row>
    <row r="8" spans="1:17" ht="12" customHeight="1">
      <c r="A8" s="355"/>
      <c r="B8" s="365"/>
      <c r="C8" s="346"/>
      <c r="D8" s="66" t="s">
        <v>14</v>
      </c>
      <c r="E8" s="67" t="s">
        <v>286</v>
      </c>
      <c r="F8" s="346"/>
      <c r="G8" s="347"/>
      <c r="H8" s="349"/>
      <c r="J8" s="209"/>
      <c r="K8" s="186" t="s">
        <v>33</v>
      </c>
      <c r="L8" s="13" t="s">
        <v>64</v>
      </c>
      <c r="M8" s="66" t="s">
        <v>9</v>
      </c>
      <c r="N8" s="67" t="s">
        <v>115</v>
      </c>
      <c r="O8" s="68">
        <v>2580</v>
      </c>
      <c r="P8" s="129"/>
      <c r="Q8" s="118" t="str">
        <f t="shared" si="1"/>
        <v/>
      </c>
    </row>
    <row r="9" spans="1:17" ht="12" customHeight="1">
      <c r="A9" s="355"/>
      <c r="B9" s="365"/>
      <c r="C9" s="342" t="s">
        <v>24</v>
      </c>
      <c r="D9" s="66" t="s">
        <v>56</v>
      </c>
      <c r="E9" s="67" t="s">
        <v>117</v>
      </c>
      <c r="F9" s="343">
        <v>1510</v>
      </c>
      <c r="G9" s="170"/>
      <c r="H9" s="344" t="str">
        <f t="shared" si="0"/>
        <v/>
      </c>
      <c r="J9" s="209"/>
      <c r="K9" s="186"/>
      <c r="L9" s="13" t="s">
        <v>68</v>
      </c>
      <c r="M9" s="66" t="s">
        <v>9</v>
      </c>
      <c r="N9" s="67" t="s">
        <v>116</v>
      </c>
      <c r="O9" s="68">
        <v>2340</v>
      </c>
      <c r="P9" s="129"/>
      <c r="Q9" s="118" t="str">
        <f t="shared" si="1"/>
        <v/>
      </c>
    </row>
    <row r="10" spans="1:17" ht="12" customHeight="1">
      <c r="A10" s="355"/>
      <c r="B10" s="365"/>
      <c r="C10" s="342"/>
      <c r="D10" s="66" t="s">
        <v>14</v>
      </c>
      <c r="E10" s="67" t="s">
        <v>121</v>
      </c>
      <c r="F10" s="343"/>
      <c r="G10" s="170"/>
      <c r="H10" s="344" t="str">
        <f t="shared" si="0"/>
        <v/>
      </c>
      <c r="J10" s="209"/>
      <c r="K10" s="186" t="s">
        <v>118</v>
      </c>
      <c r="L10" s="13" t="s">
        <v>119</v>
      </c>
      <c r="M10" s="66" t="s">
        <v>9</v>
      </c>
      <c r="N10" s="67" t="s">
        <v>120</v>
      </c>
      <c r="O10" s="68">
        <v>1410</v>
      </c>
      <c r="P10" s="129"/>
      <c r="Q10" s="118" t="str">
        <f t="shared" si="1"/>
        <v/>
      </c>
    </row>
    <row r="11" spans="1:17" ht="12" customHeight="1">
      <c r="A11" s="355"/>
      <c r="B11" s="366"/>
      <c r="C11" s="13" t="s">
        <v>28</v>
      </c>
      <c r="D11" s="66" t="s">
        <v>14</v>
      </c>
      <c r="E11" s="67" t="s">
        <v>121</v>
      </c>
      <c r="F11" s="68">
        <v>2150</v>
      </c>
      <c r="G11" s="129"/>
      <c r="H11" s="118" t="str">
        <f t="shared" si="0"/>
        <v/>
      </c>
      <c r="J11" s="209"/>
      <c r="K11" s="186"/>
      <c r="L11" s="342" t="s">
        <v>122</v>
      </c>
      <c r="M11" s="203" t="s">
        <v>9</v>
      </c>
      <c r="N11" s="357" t="s">
        <v>123</v>
      </c>
      <c r="O11" s="343">
        <v>1800</v>
      </c>
      <c r="P11" s="170"/>
      <c r="Q11" s="344" t="str">
        <f t="shared" si="1"/>
        <v/>
      </c>
    </row>
    <row r="12" spans="1:17" ht="12" customHeight="1">
      <c r="A12" s="355"/>
      <c r="B12" s="205" t="s">
        <v>11</v>
      </c>
      <c r="C12" s="342" t="s">
        <v>34</v>
      </c>
      <c r="D12" s="66" t="s">
        <v>9</v>
      </c>
      <c r="E12" s="67" t="s">
        <v>124</v>
      </c>
      <c r="F12" s="343">
        <v>2540</v>
      </c>
      <c r="G12" s="170"/>
      <c r="H12" s="344" t="str">
        <f t="shared" si="0"/>
        <v/>
      </c>
      <c r="J12" s="209"/>
      <c r="K12" s="186"/>
      <c r="L12" s="342"/>
      <c r="M12" s="203"/>
      <c r="N12" s="357"/>
      <c r="O12" s="343"/>
      <c r="P12" s="170"/>
      <c r="Q12" s="344" t="str">
        <f t="shared" si="1"/>
        <v/>
      </c>
    </row>
    <row r="13" spans="1:17" ht="12" customHeight="1">
      <c r="A13" s="355"/>
      <c r="B13" s="205"/>
      <c r="C13" s="342"/>
      <c r="D13" s="66" t="s">
        <v>14</v>
      </c>
      <c r="E13" s="67" t="s">
        <v>127</v>
      </c>
      <c r="F13" s="343"/>
      <c r="G13" s="170"/>
      <c r="H13" s="344" t="str">
        <f t="shared" si="0"/>
        <v/>
      </c>
      <c r="J13" s="209"/>
      <c r="K13" s="20" t="s">
        <v>20</v>
      </c>
      <c r="L13" s="13" t="s">
        <v>125</v>
      </c>
      <c r="M13" s="66" t="s">
        <v>9</v>
      </c>
      <c r="N13" s="67" t="s">
        <v>126</v>
      </c>
      <c r="O13" s="68">
        <v>2380</v>
      </c>
      <c r="P13" s="129"/>
      <c r="Q13" s="118" t="str">
        <f t="shared" si="1"/>
        <v/>
      </c>
    </row>
    <row r="14" spans="1:17" ht="12" customHeight="1" thickBot="1">
      <c r="A14" s="355"/>
      <c r="B14" s="205" t="s">
        <v>33</v>
      </c>
      <c r="C14" s="342" t="s">
        <v>37</v>
      </c>
      <c r="D14" s="203" t="s">
        <v>9</v>
      </c>
      <c r="E14" s="357" t="s">
        <v>128</v>
      </c>
      <c r="F14" s="343">
        <v>2550</v>
      </c>
      <c r="G14" s="170"/>
      <c r="H14" s="344" t="str">
        <f t="shared" si="0"/>
        <v/>
      </c>
      <c r="J14" s="210"/>
      <c r="K14" s="187" t="s">
        <v>26</v>
      </c>
      <c r="L14" s="187"/>
      <c r="M14" s="187"/>
      <c r="N14" s="187"/>
      <c r="O14" s="96">
        <f>SUM(O4:O13)</f>
        <v>16800</v>
      </c>
      <c r="P14" s="350">
        <f>SUM(Q4:Q13)</f>
        <v>0</v>
      </c>
      <c r="Q14" s="351"/>
    </row>
    <row r="15" spans="1:17" ht="12" customHeight="1">
      <c r="A15" s="355"/>
      <c r="B15" s="205"/>
      <c r="C15" s="342"/>
      <c r="D15" s="203"/>
      <c r="E15" s="357"/>
      <c r="F15" s="343"/>
      <c r="G15" s="170"/>
      <c r="H15" s="344" t="str">
        <f t="shared" si="0"/>
        <v/>
      </c>
      <c r="J15" s="358" t="s">
        <v>129</v>
      </c>
      <c r="K15" s="217" t="s">
        <v>130</v>
      </c>
      <c r="L15" s="38" t="s">
        <v>131</v>
      </c>
      <c r="M15" s="70" t="s">
        <v>9</v>
      </c>
      <c r="N15" s="74" t="s">
        <v>132</v>
      </c>
      <c r="O15" s="75">
        <v>2010</v>
      </c>
      <c r="P15" s="128"/>
      <c r="Q15" s="119" t="str">
        <f t="shared" ref="Q15:Q17" si="2">IF(P15=1,+O15,"")</f>
        <v/>
      </c>
    </row>
    <row r="16" spans="1:17" ht="12" customHeight="1">
      <c r="A16" s="355"/>
      <c r="B16" s="205"/>
      <c r="C16" s="342"/>
      <c r="D16" s="66" t="s">
        <v>56</v>
      </c>
      <c r="E16" s="67" t="s">
        <v>135</v>
      </c>
      <c r="F16" s="343"/>
      <c r="G16" s="170"/>
      <c r="H16" s="344" t="str">
        <f t="shared" si="0"/>
        <v/>
      </c>
      <c r="J16" s="359"/>
      <c r="K16" s="205"/>
      <c r="L16" s="25" t="s">
        <v>133</v>
      </c>
      <c r="M16" s="66" t="s">
        <v>9</v>
      </c>
      <c r="N16" s="69" t="s">
        <v>134</v>
      </c>
      <c r="O16" s="76">
        <v>1150</v>
      </c>
      <c r="P16" s="132"/>
      <c r="Q16" s="121" t="str">
        <f t="shared" si="2"/>
        <v/>
      </c>
    </row>
    <row r="17" spans="1:17" ht="12" customHeight="1">
      <c r="A17" s="355"/>
      <c r="B17" s="205"/>
      <c r="C17" s="342"/>
      <c r="D17" s="66" t="s">
        <v>14</v>
      </c>
      <c r="E17" s="67" t="s">
        <v>138</v>
      </c>
      <c r="F17" s="343"/>
      <c r="G17" s="170"/>
      <c r="H17" s="344" t="str">
        <f t="shared" si="0"/>
        <v/>
      </c>
      <c r="J17" s="359"/>
      <c r="K17" s="205"/>
      <c r="L17" s="25" t="s">
        <v>136</v>
      </c>
      <c r="M17" s="66" t="s">
        <v>9</v>
      </c>
      <c r="N17" s="67" t="s">
        <v>137</v>
      </c>
      <c r="O17" s="76">
        <v>1720</v>
      </c>
      <c r="P17" s="132"/>
      <c r="Q17" s="121" t="str">
        <f t="shared" si="2"/>
        <v/>
      </c>
    </row>
    <row r="18" spans="1:17" ht="12" customHeight="1" thickBot="1">
      <c r="A18" s="355"/>
      <c r="B18" s="205" t="s">
        <v>118</v>
      </c>
      <c r="C18" s="342" t="s">
        <v>38</v>
      </c>
      <c r="D18" s="66" t="s">
        <v>9</v>
      </c>
      <c r="E18" s="67" t="s">
        <v>139</v>
      </c>
      <c r="F18" s="343">
        <v>1640</v>
      </c>
      <c r="G18" s="170"/>
      <c r="H18" s="344" t="str">
        <f t="shared" si="0"/>
        <v/>
      </c>
      <c r="J18" s="360"/>
      <c r="K18" s="187" t="s">
        <v>26</v>
      </c>
      <c r="L18" s="187"/>
      <c r="M18" s="187"/>
      <c r="N18" s="187"/>
      <c r="O18" s="96">
        <f>SUM(O15:O17)</f>
        <v>4880</v>
      </c>
      <c r="P18" s="350">
        <f>SUM(Q15:Q17)</f>
        <v>0</v>
      </c>
      <c r="Q18" s="351"/>
    </row>
    <row r="19" spans="1:17" ht="12" customHeight="1">
      <c r="A19" s="355"/>
      <c r="B19" s="205"/>
      <c r="C19" s="342"/>
      <c r="D19" s="66" t="s">
        <v>14</v>
      </c>
      <c r="E19" s="67" t="s">
        <v>143</v>
      </c>
      <c r="F19" s="343"/>
      <c r="G19" s="170"/>
      <c r="H19" s="344" t="str">
        <f t="shared" si="0"/>
        <v/>
      </c>
      <c r="J19" s="361" t="s">
        <v>140</v>
      </c>
      <c r="K19" s="217" t="s">
        <v>130</v>
      </c>
      <c r="L19" s="16" t="s">
        <v>141</v>
      </c>
      <c r="M19" s="70" t="s">
        <v>9</v>
      </c>
      <c r="N19" s="71" t="s">
        <v>142</v>
      </c>
      <c r="O19" s="77">
        <v>1470</v>
      </c>
      <c r="P19" s="133"/>
      <c r="Q19" s="122" t="str">
        <f t="shared" ref="Q19:Q20" si="3">IF(P19=1,+O19,"")</f>
        <v/>
      </c>
    </row>
    <row r="20" spans="1:17" ht="12" customHeight="1">
      <c r="A20" s="355"/>
      <c r="B20" s="205"/>
      <c r="C20" s="342" t="s">
        <v>39</v>
      </c>
      <c r="D20" s="66" t="s">
        <v>9</v>
      </c>
      <c r="E20" s="67" t="s">
        <v>146</v>
      </c>
      <c r="F20" s="343">
        <v>2080</v>
      </c>
      <c r="G20" s="170"/>
      <c r="H20" s="344" t="str">
        <f t="shared" si="0"/>
        <v/>
      </c>
      <c r="J20" s="362"/>
      <c r="K20" s="205"/>
      <c r="L20" s="11" t="s">
        <v>144</v>
      </c>
      <c r="M20" s="66" t="s">
        <v>9</v>
      </c>
      <c r="N20" s="67" t="s">
        <v>145</v>
      </c>
      <c r="O20" s="78">
        <v>1150</v>
      </c>
      <c r="P20" s="134"/>
      <c r="Q20" s="123" t="str">
        <f t="shared" si="3"/>
        <v/>
      </c>
    </row>
    <row r="21" spans="1:17" ht="12" customHeight="1" thickBot="1">
      <c r="A21" s="355"/>
      <c r="B21" s="205"/>
      <c r="C21" s="342"/>
      <c r="D21" s="66" t="s">
        <v>56</v>
      </c>
      <c r="E21" s="67" t="s">
        <v>147</v>
      </c>
      <c r="F21" s="343"/>
      <c r="G21" s="170"/>
      <c r="H21" s="344" t="str">
        <f t="shared" si="0"/>
        <v/>
      </c>
      <c r="J21" s="363"/>
      <c r="K21" s="187" t="s">
        <v>26</v>
      </c>
      <c r="L21" s="187"/>
      <c r="M21" s="187"/>
      <c r="N21" s="187"/>
      <c r="O21" s="96">
        <f>SUM(O19:O20)</f>
        <v>2620</v>
      </c>
      <c r="P21" s="352">
        <f>SUM(Q19:Q20)</f>
        <v>0</v>
      </c>
      <c r="Q21" s="353"/>
    </row>
    <row r="22" spans="1:17" ht="12" customHeight="1">
      <c r="A22" s="355"/>
      <c r="B22" s="205" t="s">
        <v>150</v>
      </c>
      <c r="C22" s="342" t="s">
        <v>44</v>
      </c>
      <c r="D22" s="66" t="s">
        <v>9</v>
      </c>
      <c r="E22" s="67" t="s">
        <v>151</v>
      </c>
      <c r="F22" s="343">
        <v>2820</v>
      </c>
      <c r="G22" s="170"/>
      <c r="H22" s="344" t="str">
        <f t="shared" si="0"/>
        <v/>
      </c>
      <c r="J22" s="208" t="s">
        <v>148</v>
      </c>
      <c r="K22" s="16" t="s">
        <v>11</v>
      </c>
      <c r="L22" s="24" t="s">
        <v>86</v>
      </c>
      <c r="M22" s="70" t="s">
        <v>9</v>
      </c>
      <c r="N22" s="71" t="s">
        <v>149</v>
      </c>
      <c r="O22" s="79">
        <v>1770</v>
      </c>
      <c r="P22" s="135"/>
      <c r="Q22" s="120" t="str">
        <f t="shared" ref="Q22:Q29" si="4">IF(P22=1,+O22,"")</f>
        <v/>
      </c>
    </row>
    <row r="23" spans="1:17" ht="12" customHeight="1">
      <c r="A23" s="355"/>
      <c r="B23" s="205"/>
      <c r="C23" s="342"/>
      <c r="D23" s="66" t="s">
        <v>14</v>
      </c>
      <c r="E23" s="67" t="s">
        <v>152</v>
      </c>
      <c r="F23" s="343"/>
      <c r="G23" s="170"/>
      <c r="H23" s="344" t="str">
        <f t="shared" si="0"/>
        <v/>
      </c>
      <c r="J23" s="209"/>
      <c r="K23" s="11" t="s">
        <v>17</v>
      </c>
      <c r="L23" s="25" t="s">
        <v>89</v>
      </c>
      <c r="M23" s="66" t="s">
        <v>9</v>
      </c>
      <c r="N23" s="67" t="s">
        <v>287</v>
      </c>
      <c r="O23" s="76">
        <v>2010</v>
      </c>
      <c r="P23" s="132"/>
      <c r="Q23" s="121" t="str">
        <f t="shared" si="4"/>
        <v/>
      </c>
    </row>
    <row r="24" spans="1:17" ht="12" customHeight="1">
      <c r="A24" s="355"/>
      <c r="B24" s="205"/>
      <c r="C24" s="342" t="s">
        <v>47</v>
      </c>
      <c r="D24" s="66" t="s">
        <v>56</v>
      </c>
      <c r="E24" s="67" t="s">
        <v>154</v>
      </c>
      <c r="F24" s="343">
        <v>1530</v>
      </c>
      <c r="G24" s="170"/>
      <c r="H24" s="344" t="str">
        <f t="shared" si="0"/>
        <v/>
      </c>
      <c r="J24" s="209"/>
      <c r="K24" s="205" t="s">
        <v>33</v>
      </c>
      <c r="L24" s="25" t="s">
        <v>94</v>
      </c>
      <c r="M24" s="66" t="s">
        <v>9</v>
      </c>
      <c r="N24" s="67" t="s">
        <v>153</v>
      </c>
      <c r="O24" s="76">
        <v>2220</v>
      </c>
      <c r="P24" s="132"/>
      <c r="Q24" s="121" t="str">
        <f t="shared" si="4"/>
        <v/>
      </c>
    </row>
    <row r="25" spans="1:17" ht="12" customHeight="1">
      <c r="A25" s="355"/>
      <c r="B25" s="205"/>
      <c r="C25" s="342"/>
      <c r="D25" s="66" t="s">
        <v>14</v>
      </c>
      <c r="E25" s="67" t="s">
        <v>157</v>
      </c>
      <c r="F25" s="343"/>
      <c r="G25" s="170"/>
      <c r="H25" s="344" t="str">
        <f t="shared" si="0"/>
        <v/>
      </c>
      <c r="J25" s="209"/>
      <c r="K25" s="205"/>
      <c r="L25" s="25" t="s">
        <v>155</v>
      </c>
      <c r="M25" s="66" t="s">
        <v>9</v>
      </c>
      <c r="N25" s="67" t="s">
        <v>156</v>
      </c>
      <c r="O25" s="76">
        <v>2140</v>
      </c>
      <c r="P25" s="132"/>
      <c r="Q25" s="121" t="str">
        <f t="shared" si="4"/>
        <v/>
      </c>
    </row>
    <row r="26" spans="1:17" ht="12" customHeight="1">
      <c r="A26" s="355"/>
      <c r="B26" s="205" t="s">
        <v>160</v>
      </c>
      <c r="C26" s="342" t="s">
        <v>50</v>
      </c>
      <c r="D26" s="203" t="s">
        <v>9</v>
      </c>
      <c r="E26" s="357" t="s">
        <v>161</v>
      </c>
      <c r="F26" s="343">
        <v>2880</v>
      </c>
      <c r="G26" s="170"/>
      <c r="H26" s="344" t="str">
        <f t="shared" si="0"/>
        <v/>
      </c>
      <c r="J26" s="209"/>
      <c r="K26" s="186" t="s">
        <v>20</v>
      </c>
      <c r="L26" s="25" t="s">
        <v>158</v>
      </c>
      <c r="M26" s="66" t="s">
        <v>9</v>
      </c>
      <c r="N26" s="67" t="s">
        <v>159</v>
      </c>
      <c r="O26" s="76">
        <v>2100</v>
      </c>
      <c r="P26" s="132"/>
      <c r="Q26" s="121" t="str">
        <f t="shared" si="4"/>
        <v/>
      </c>
    </row>
    <row r="27" spans="1:17" ht="12" customHeight="1">
      <c r="A27" s="355"/>
      <c r="B27" s="205"/>
      <c r="C27" s="342"/>
      <c r="D27" s="203"/>
      <c r="E27" s="357"/>
      <c r="F27" s="343"/>
      <c r="G27" s="170"/>
      <c r="H27" s="344" t="str">
        <f t="shared" si="0"/>
        <v/>
      </c>
      <c r="J27" s="209"/>
      <c r="K27" s="186"/>
      <c r="L27" s="25" t="s">
        <v>162</v>
      </c>
      <c r="M27" s="66" t="s">
        <v>9</v>
      </c>
      <c r="N27" s="67" t="s">
        <v>163</v>
      </c>
      <c r="O27" s="76">
        <v>1590</v>
      </c>
      <c r="P27" s="132"/>
      <c r="Q27" s="121" t="str">
        <f t="shared" si="4"/>
        <v/>
      </c>
    </row>
    <row r="28" spans="1:17" ht="12" customHeight="1">
      <c r="A28" s="355"/>
      <c r="B28" s="205"/>
      <c r="C28" s="342"/>
      <c r="D28" s="66" t="s">
        <v>56</v>
      </c>
      <c r="E28" s="67" t="s">
        <v>166</v>
      </c>
      <c r="F28" s="343"/>
      <c r="G28" s="170"/>
      <c r="H28" s="344" t="str">
        <f t="shared" si="0"/>
        <v/>
      </c>
      <c r="J28" s="209"/>
      <c r="K28" s="186" t="s">
        <v>43</v>
      </c>
      <c r="L28" s="25" t="s">
        <v>164</v>
      </c>
      <c r="M28" s="66" t="s">
        <v>9</v>
      </c>
      <c r="N28" s="67" t="s">
        <v>165</v>
      </c>
      <c r="O28" s="76">
        <v>1230</v>
      </c>
      <c r="P28" s="132"/>
      <c r="Q28" s="121" t="str">
        <f t="shared" si="4"/>
        <v/>
      </c>
    </row>
    <row r="29" spans="1:17" ht="12" customHeight="1">
      <c r="A29" s="355"/>
      <c r="B29" s="205"/>
      <c r="C29" s="342"/>
      <c r="D29" s="66" t="s">
        <v>14</v>
      </c>
      <c r="E29" s="67" t="s">
        <v>157</v>
      </c>
      <c r="F29" s="343"/>
      <c r="G29" s="170"/>
      <c r="H29" s="344" t="str">
        <f t="shared" si="0"/>
        <v/>
      </c>
      <c r="J29" s="209"/>
      <c r="K29" s="186"/>
      <c r="L29" s="25" t="s">
        <v>167</v>
      </c>
      <c r="M29" s="66" t="s">
        <v>9</v>
      </c>
      <c r="N29" s="67" t="s">
        <v>168</v>
      </c>
      <c r="O29" s="76">
        <v>1670</v>
      </c>
      <c r="P29" s="132"/>
      <c r="Q29" s="121" t="str">
        <f t="shared" si="4"/>
        <v/>
      </c>
    </row>
    <row r="30" spans="1:17" ht="12" customHeight="1" thickBot="1">
      <c r="A30" s="355"/>
      <c r="B30" s="205" t="s">
        <v>240</v>
      </c>
      <c r="C30" s="39" t="s">
        <v>169</v>
      </c>
      <c r="D30" s="66" t="s">
        <v>9</v>
      </c>
      <c r="E30" s="69" t="s">
        <v>170</v>
      </c>
      <c r="F30" s="68">
        <v>1910</v>
      </c>
      <c r="G30" s="129"/>
      <c r="H30" s="118" t="str">
        <f t="shared" si="0"/>
        <v/>
      </c>
      <c r="J30" s="210"/>
      <c r="K30" s="187" t="s">
        <v>26</v>
      </c>
      <c r="L30" s="187"/>
      <c r="M30" s="187"/>
      <c r="N30" s="187"/>
      <c r="O30" s="96">
        <f>SUM(O22:O29)</f>
        <v>14730</v>
      </c>
      <c r="P30" s="352">
        <f>SUM(Q22:Q29)</f>
        <v>0</v>
      </c>
      <c r="Q30" s="353"/>
    </row>
    <row r="31" spans="1:17" ht="12" customHeight="1" thickBot="1">
      <c r="A31" s="355"/>
      <c r="B31" s="205"/>
      <c r="C31" s="342" t="s">
        <v>171</v>
      </c>
      <c r="D31" s="66" t="s">
        <v>9</v>
      </c>
      <c r="E31" s="67" t="s">
        <v>172</v>
      </c>
      <c r="F31" s="343">
        <v>1170</v>
      </c>
      <c r="G31" s="170"/>
      <c r="H31" s="344" t="str">
        <f t="shared" si="0"/>
        <v/>
      </c>
    </row>
    <row r="32" spans="1:17" ht="12" customHeight="1">
      <c r="A32" s="355"/>
      <c r="B32" s="205"/>
      <c r="C32" s="342"/>
      <c r="D32" s="66" t="s">
        <v>56</v>
      </c>
      <c r="E32" s="67" t="s">
        <v>173</v>
      </c>
      <c r="F32" s="343"/>
      <c r="G32" s="170"/>
      <c r="H32" s="344" t="str">
        <f t="shared" si="0"/>
        <v/>
      </c>
      <c r="J32" s="22" t="s">
        <v>81</v>
      </c>
      <c r="O32" s="250" t="s">
        <v>82</v>
      </c>
      <c r="P32" s="285"/>
      <c r="Q32" s="286"/>
    </row>
    <row r="33" spans="1:19" ht="12" customHeight="1">
      <c r="A33" s="355"/>
      <c r="B33" s="205"/>
      <c r="C33" s="342"/>
      <c r="D33" s="66" t="s">
        <v>14</v>
      </c>
      <c r="E33" s="67" t="s">
        <v>174</v>
      </c>
      <c r="F33" s="343"/>
      <c r="G33" s="170"/>
      <c r="H33" s="344" t="str">
        <f t="shared" si="0"/>
        <v/>
      </c>
      <c r="J33" s="23" t="s">
        <v>83</v>
      </c>
      <c r="O33" s="287"/>
      <c r="P33" s="288"/>
      <c r="Q33" s="289"/>
    </row>
    <row r="34" spans="1:19" ht="12" customHeight="1" thickBot="1">
      <c r="A34" s="356"/>
      <c r="B34" s="124" t="s">
        <v>26</v>
      </c>
      <c r="C34" s="125"/>
      <c r="D34" s="125"/>
      <c r="E34" s="126"/>
      <c r="F34" s="96">
        <f>SUM(F4:F33)</f>
        <v>27090</v>
      </c>
      <c r="G34" s="350">
        <f>SUM(H4:H33)</f>
        <v>0</v>
      </c>
      <c r="H34" s="351"/>
      <c r="J34" s="23" t="s">
        <v>84</v>
      </c>
      <c r="O34" s="299">
        <f>SUM(F34+F39+O14+O18+O21+O30)</f>
        <v>74340</v>
      </c>
      <c r="P34" s="300"/>
      <c r="Q34" s="301"/>
    </row>
    <row r="35" spans="1:19" ht="12" customHeight="1" thickBot="1">
      <c r="A35" s="208" t="s">
        <v>175</v>
      </c>
      <c r="B35" s="217" t="s">
        <v>118</v>
      </c>
      <c r="C35" s="38" t="s">
        <v>75</v>
      </c>
      <c r="D35" s="70" t="s">
        <v>9</v>
      </c>
      <c r="E35" s="71" t="s">
        <v>176</v>
      </c>
      <c r="F35" s="72">
        <v>1710</v>
      </c>
      <c r="G35" s="128"/>
      <c r="H35" s="119" t="str">
        <f>IF(G35=1,+F35,"")</f>
        <v/>
      </c>
      <c r="J35" s="23" t="s">
        <v>88</v>
      </c>
      <c r="O35" s="246"/>
      <c r="P35" s="247"/>
      <c r="Q35" s="248"/>
    </row>
    <row r="36" spans="1:19" ht="12" customHeight="1">
      <c r="A36" s="209"/>
      <c r="B36" s="205"/>
      <c r="C36" s="13" t="s">
        <v>77</v>
      </c>
      <c r="D36" s="66" t="s">
        <v>9</v>
      </c>
      <c r="E36" s="67" t="s">
        <v>177</v>
      </c>
      <c r="F36" s="73">
        <v>2230</v>
      </c>
      <c r="G36" s="129"/>
      <c r="H36" s="118" t="str">
        <f>IF(G36=1,+F36,"")</f>
        <v/>
      </c>
      <c r="J36" s="23" t="s">
        <v>91</v>
      </c>
    </row>
    <row r="37" spans="1:19" ht="12" customHeight="1">
      <c r="A37" s="209"/>
      <c r="B37" s="205" t="s">
        <v>33</v>
      </c>
      <c r="C37" s="13" t="s">
        <v>79</v>
      </c>
      <c r="D37" s="66" t="s">
        <v>9</v>
      </c>
      <c r="E37" s="67" t="s">
        <v>178</v>
      </c>
      <c r="F37" s="73">
        <v>1860</v>
      </c>
      <c r="G37" s="129"/>
      <c r="H37" s="118" t="str">
        <f>IF(G37=1,+F37,"")</f>
        <v/>
      </c>
      <c r="J37" s="23" t="s">
        <v>92</v>
      </c>
      <c r="O37" s="297" t="s">
        <v>93</v>
      </c>
      <c r="P37" s="297"/>
      <c r="Q37" s="297"/>
    </row>
    <row r="38" spans="1:19" ht="12" customHeight="1">
      <c r="A38" s="209"/>
      <c r="B38" s="205"/>
      <c r="C38" s="13" t="s">
        <v>179</v>
      </c>
      <c r="D38" s="66" t="s">
        <v>9</v>
      </c>
      <c r="E38" s="67" t="s">
        <v>180</v>
      </c>
      <c r="F38" s="73">
        <v>2420</v>
      </c>
      <c r="G38" s="129"/>
      <c r="H38" s="118" t="str">
        <f>IF(G38=1,+F38,"")</f>
        <v/>
      </c>
      <c r="J38" s="23" t="s">
        <v>96</v>
      </c>
      <c r="O38" s="297"/>
      <c r="P38" s="297"/>
      <c r="Q38" s="297"/>
    </row>
    <row r="39" spans="1:19" ht="12" customHeight="1" thickBot="1">
      <c r="A39" s="210"/>
      <c r="B39" s="124" t="s">
        <v>26</v>
      </c>
      <c r="C39" s="125"/>
      <c r="D39" s="125"/>
      <c r="E39" s="126"/>
      <c r="F39" s="97">
        <f>SUM(F35:F38)</f>
        <v>8220</v>
      </c>
      <c r="G39" s="350">
        <f>SUM(H35:H38)</f>
        <v>0</v>
      </c>
      <c r="H39" s="351"/>
      <c r="J39" s="23" t="s">
        <v>97</v>
      </c>
      <c r="O39" s="354">
        <f>SUM(G34+G39+P14+P18+P21+P30)</f>
        <v>0</v>
      </c>
      <c r="P39" s="354"/>
      <c r="Q39" s="354"/>
    </row>
    <row r="40" spans="1:19" ht="11.25">
      <c r="A40" s="29"/>
      <c r="B40" s="29"/>
      <c r="C40" s="130"/>
      <c r="D40" s="131" t="s">
        <v>288</v>
      </c>
      <c r="E40" s="1"/>
      <c r="H40" s="29"/>
      <c r="J40" s="26" t="s">
        <v>98</v>
      </c>
      <c r="O40" s="354"/>
      <c r="P40" s="354"/>
      <c r="Q40" s="354"/>
    </row>
    <row r="41" spans="1:19" s="29" customFormat="1" ht="11.25">
      <c r="A41" s="27" t="s">
        <v>99</v>
      </c>
      <c r="B41" s="31"/>
      <c r="E41" s="30"/>
      <c r="O41" s="354"/>
      <c r="P41" s="354"/>
      <c r="Q41" s="354"/>
    </row>
    <row r="42" spans="1:19" s="29" customFormat="1" ht="12" thickBot="1">
      <c r="A42" s="28" t="s">
        <v>100</v>
      </c>
      <c r="B42" s="31"/>
      <c r="E42" s="30"/>
      <c r="S42" s="1"/>
    </row>
    <row r="43" spans="1:19" s="29" customFormat="1" ht="11.25">
      <c r="A43" s="28" t="s">
        <v>181</v>
      </c>
      <c r="B43" s="31"/>
      <c r="E43" s="30"/>
      <c r="J43" s="224" t="s">
        <v>101</v>
      </c>
      <c r="K43" s="225"/>
      <c r="L43" s="308"/>
      <c r="M43" s="229"/>
      <c r="N43" s="229"/>
      <c r="O43" s="229"/>
      <c r="P43" s="229"/>
      <c r="Q43" s="225" t="s">
        <v>102</v>
      </c>
    </row>
    <row r="44" spans="1:19" s="29" customFormat="1" ht="11.25">
      <c r="A44" s="28" t="s">
        <v>104</v>
      </c>
      <c r="B44" s="31"/>
      <c r="E44" s="30"/>
      <c r="J44" s="226"/>
      <c r="K44" s="227"/>
      <c r="L44" s="262"/>
      <c r="M44" s="231"/>
      <c r="N44" s="231"/>
      <c r="O44" s="231"/>
      <c r="P44" s="231"/>
      <c r="Q44" s="227"/>
    </row>
    <row r="45" spans="1:19" s="29" customFormat="1" ht="13.5" customHeight="1">
      <c r="A45" s="32" t="s">
        <v>182</v>
      </c>
      <c r="B45" s="31"/>
      <c r="E45" s="30"/>
      <c r="J45" s="226" t="s">
        <v>431</v>
      </c>
      <c r="K45" s="227"/>
      <c r="L45" s="334">
        <v>45646</v>
      </c>
      <c r="M45" s="335"/>
      <c r="N45" s="335"/>
      <c r="O45" s="155" t="s">
        <v>432</v>
      </c>
      <c r="P45" s="258" t="str">
        <f>IFERROR(VLOOKUP(L45,Data!B26:E37,2,FALSE),"")</f>
        <v>12/12～19</v>
      </c>
      <c r="Q45" s="259"/>
    </row>
    <row r="46" spans="1:19" s="29" customFormat="1" ht="13.5" customHeight="1">
      <c r="A46" s="32" t="s">
        <v>183</v>
      </c>
      <c r="B46" s="31"/>
      <c r="E46" s="30"/>
      <c r="J46" s="226"/>
      <c r="K46" s="227"/>
      <c r="L46" s="334"/>
      <c r="M46" s="335"/>
      <c r="N46" s="335"/>
      <c r="O46" s="155" t="s">
        <v>433</v>
      </c>
      <c r="P46" s="258" t="str">
        <f>IFERROR(VLOOKUP(L45,Data!B26:E37,4,FALSE),"")</f>
        <v>12/8（月）</v>
      </c>
      <c r="Q46" s="259"/>
    </row>
    <row r="47" spans="1:19" s="29" customFormat="1" ht="11.25" customHeight="1">
      <c r="A47" s="32" t="s">
        <v>106</v>
      </c>
      <c r="B47" s="2"/>
      <c r="C47" s="1"/>
      <c r="D47" s="1"/>
      <c r="E47" s="3"/>
      <c r="F47" s="1"/>
      <c r="G47" s="1"/>
      <c r="H47" s="1"/>
      <c r="J47" s="260" t="s">
        <v>434</v>
      </c>
      <c r="K47" s="261"/>
      <c r="L47" s="262"/>
      <c r="M47" s="231"/>
      <c r="N47" s="156" t="s">
        <v>438</v>
      </c>
      <c r="O47" s="231" t="s">
        <v>436</v>
      </c>
      <c r="P47" s="269"/>
      <c r="Q47" s="270"/>
    </row>
    <row r="48" spans="1:19" ht="12" customHeight="1">
      <c r="J48" s="260"/>
      <c r="K48" s="261"/>
      <c r="L48" s="262"/>
      <c r="M48" s="231"/>
      <c r="N48" s="156" t="s">
        <v>439</v>
      </c>
      <c r="O48" s="231"/>
      <c r="P48" s="271"/>
      <c r="Q48" s="272"/>
    </row>
    <row r="49" spans="10:17" ht="13.5" customHeight="1">
      <c r="J49" s="226" t="s">
        <v>435</v>
      </c>
      <c r="K49" s="227"/>
      <c r="L49" s="336" t="s">
        <v>437</v>
      </c>
      <c r="M49" s="337"/>
      <c r="N49" s="337"/>
      <c r="O49" s="337"/>
      <c r="P49" s="337"/>
      <c r="Q49" s="338"/>
    </row>
    <row r="50" spans="10:17" ht="13.5" customHeight="1" thickBot="1">
      <c r="J50" s="235"/>
      <c r="K50" s="236"/>
      <c r="L50" s="339"/>
      <c r="M50" s="340"/>
      <c r="N50" s="340"/>
      <c r="O50" s="340"/>
      <c r="P50" s="340"/>
      <c r="Q50" s="341"/>
    </row>
    <row r="51" spans="10:17" ht="10.5" customHeight="1"/>
  </sheetData>
  <sheetProtection algorithmName="SHA-512" hashValue="bBxAtlVw9QMZpFyYfTnFhFZ9wefCXZrDL0BI1WdZNS1EzT6OpcInKTi9yptENg6da0vpP6oGjAu8vMiA9ZswQw==" saltValue="JBzkIUX2paJnXLzchyyP5Q==" spinCount="100000" sheet="1" objects="1" scenarios="1" selectLockedCells="1"/>
  <mergeCells count="114">
    <mergeCell ref="B12:B13"/>
    <mergeCell ref="C12:C13"/>
    <mergeCell ref="B4:B11"/>
    <mergeCell ref="K4:K5"/>
    <mergeCell ref="K6:K7"/>
    <mergeCell ref="L6:L7"/>
    <mergeCell ref="M6:M7"/>
    <mergeCell ref="N6:N7"/>
    <mergeCell ref="F12:F13"/>
    <mergeCell ref="G12:G13"/>
    <mergeCell ref="H12:H13"/>
    <mergeCell ref="C7:C8"/>
    <mergeCell ref="A1:Q1"/>
    <mergeCell ref="B3:C3"/>
    <mergeCell ref="K3:L3"/>
    <mergeCell ref="C4:C6"/>
    <mergeCell ref="F4:F6"/>
    <mergeCell ref="G4:G6"/>
    <mergeCell ref="H4:H6"/>
    <mergeCell ref="J4:J14"/>
    <mergeCell ref="C9:C10"/>
    <mergeCell ref="F9:F10"/>
    <mergeCell ref="G9:G10"/>
    <mergeCell ref="H9:H10"/>
    <mergeCell ref="K10:K12"/>
    <mergeCell ref="L11:L12"/>
    <mergeCell ref="P6:P7"/>
    <mergeCell ref="Q6:Q7"/>
    <mergeCell ref="K8:K9"/>
    <mergeCell ref="M11:M12"/>
    <mergeCell ref="O6:O7"/>
    <mergeCell ref="K14:N14"/>
    <mergeCell ref="P14:Q14"/>
    <mergeCell ref="B14:B17"/>
    <mergeCell ref="C14:C17"/>
    <mergeCell ref="D14:D15"/>
    <mergeCell ref="E14:E15"/>
    <mergeCell ref="F14:F17"/>
    <mergeCell ref="G14:G17"/>
    <mergeCell ref="H14:H17"/>
    <mergeCell ref="J15:J18"/>
    <mergeCell ref="K15:K17"/>
    <mergeCell ref="K18:N18"/>
    <mergeCell ref="P18:Q18"/>
    <mergeCell ref="B18:B21"/>
    <mergeCell ref="C18:C19"/>
    <mergeCell ref="F18:F19"/>
    <mergeCell ref="G18:G19"/>
    <mergeCell ref="H18:H19"/>
    <mergeCell ref="J19:J21"/>
    <mergeCell ref="K19:K20"/>
    <mergeCell ref="A35:A39"/>
    <mergeCell ref="B35:B36"/>
    <mergeCell ref="O37:Q38"/>
    <mergeCell ref="B37:B38"/>
    <mergeCell ref="O39:Q41"/>
    <mergeCell ref="G39:H39"/>
    <mergeCell ref="A4:A34"/>
    <mergeCell ref="K30:N30"/>
    <mergeCell ref="P30:Q30"/>
    <mergeCell ref="B30:B33"/>
    <mergeCell ref="C31:C33"/>
    <mergeCell ref="F31:F33"/>
    <mergeCell ref="G31:G33"/>
    <mergeCell ref="H31:H33"/>
    <mergeCell ref="O32:Q33"/>
    <mergeCell ref="O34:Q35"/>
    <mergeCell ref="B26:B29"/>
    <mergeCell ref="C26:C29"/>
    <mergeCell ref="D26:D27"/>
    <mergeCell ref="E26:E27"/>
    <mergeCell ref="F26:F29"/>
    <mergeCell ref="G26:G29"/>
    <mergeCell ref="B22:B25"/>
    <mergeCell ref="C22:C23"/>
    <mergeCell ref="F7:F8"/>
    <mergeCell ref="G7:G8"/>
    <mergeCell ref="H7:H8"/>
    <mergeCell ref="J43:K44"/>
    <mergeCell ref="L43:P44"/>
    <mergeCell ref="Q43:Q44"/>
    <mergeCell ref="J45:K46"/>
    <mergeCell ref="G34:H34"/>
    <mergeCell ref="F22:F23"/>
    <mergeCell ref="G22:G23"/>
    <mergeCell ref="H22:H23"/>
    <mergeCell ref="K24:K25"/>
    <mergeCell ref="P21:Q21"/>
    <mergeCell ref="K26:K27"/>
    <mergeCell ref="H26:H29"/>
    <mergeCell ref="K28:K29"/>
    <mergeCell ref="N11:N12"/>
    <mergeCell ref="O11:O12"/>
    <mergeCell ref="P11:P12"/>
    <mergeCell ref="Q11:Q12"/>
    <mergeCell ref="C24:C25"/>
    <mergeCell ref="F24:F25"/>
    <mergeCell ref="G24:G25"/>
    <mergeCell ref="H24:H25"/>
    <mergeCell ref="C20:C21"/>
    <mergeCell ref="F20:F21"/>
    <mergeCell ref="G20:G21"/>
    <mergeCell ref="H20:H21"/>
    <mergeCell ref="K21:N21"/>
    <mergeCell ref="J22:J30"/>
    <mergeCell ref="P47:Q48"/>
    <mergeCell ref="L45:N46"/>
    <mergeCell ref="P45:Q45"/>
    <mergeCell ref="P46:Q46"/>
    <mergeCell ref="O47:O48"/>
    <mergeCell ref="J49:K50"/>
    <mergeCell ref="L49:Q50"/>
    <mergeCell ref="J47:K48"/>
    <mergeCell ref="L47:M48"/>
  </mergeCells>
  <phoneticPr fontId="7"/>
  <pageMargins left="0" right="0" top="0" bottom="0" header="0.31496062992125984" footer="0.31496062992125984"/>
  <pageSetup paperSize="9" scale="9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28575</xdr:colOff>
                    <xdr:row>45</xdr:row>
                    <xdr:rowOff>228600</xdr:rowOff>
                  </from>
                  <to>
                    <xdr:col>13</xdr:col>
                    <xdr:colOff>209550</xdr:colOff>
                    <xdr:row>47</xdr:row>
                    <xdr:rowOff>38100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28575</xdr:colOff>
                    <xdr:row>46</xdr:row>
                    <xdr:rowOff>142875</xdr:rowOff>
                  </from>
                  <to>
                    <xdr:col>13</xdr:col>
                    <xdr:colOff>238125</xdr:colOff>
                    <xdr:row>48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74A4B12D-2EF3-4105-B199-9D1D0F3EA01B}">
          <x14:formula1>
            <xm:f>Sheet1!$A$2:$A$8</xm:f>
          </x14:formula1>
          <xm:sqref>L47:M48</xm:sqref>
        </x14:dataValidation>
        <x14:dataValidation type="list" allowBlank="1" showInputMessage="1" showErrorMessage="1" xr:uid="{66CFE46D-B0B0-4FD5-8D30-D4AD26469780}">
          <x14:formula1>
            <xm:f>Data!$B$2:$B$13</xm:f>
          </x14:formula1>
          <xm:sqref>N43:N44 N49:N50</xm:sqref>
        </x14:dataValidation>
        <x14:dataValidation type="list" allowBlank="1" showInputMessage="1" showErrorMessage="1" xr:uid="{4CF9FE85-88D8-40BB-843A-2595DDED5FCA}">
          <x14:formula1>
            <xm:f>Data!$B$26:$B$37</xm:f>
          </x14:formula1>
          <xm:sqref>L45:N46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10855-3487-4FB6-BBF1-E23397743717}">
  <dimension ref="A1:J42"/>
  <sheetViews>
    <sheetView tabSelected="1" workbookViewId="0">
      <selection activeCell="G22" sqref="G22"/>
    </sheetView>
  </sheetViews>
  <sheetFormatPr defaultColWidth="9" defaultRowHeight="18.75"/>
  <cols>
    <col min="1" max="1" width="35.75" style="99" customWidth="1"/>
    <col min="2" max="3" width="17" style="100" customWidth="1"/>
    <col min="4" max="6" width="13.625" style="99" customWidth="1"/>
    <col min="7" max="16384" width="9" style="99"/>
  </cols>
  <sheetData>
    <row r="1" spans="1:10" s="98" customFormat="1">
      <c r="A1" s="99"/>
      <c r="B1" s="99"/>
      <c r="C1" s="99"/>
      <c r="D1" s="99"/>
      <c r="E1" s="99"/>
      <c r="F1" s="99"/>
      <c r="G1" s="99"/>
      <c r="H1" s="99"/>
    </row>
    <row r="2" spans="1:10">
      <c r="B2" s="99"/>
      <c r="C2" s="99"/>
    </row>
    <row r="3" spans="1:10">
      <c r="B3" s="99"/>
      <c r="C3" s="99"/>
    </row>
    <row r="4" spans="1:10">
      <c r="B4" s="99"/>
      <c r="C4" s="99"/>
    </row>
    <row r="5" spans="1:10">
      <c r="B5" s="99"/>
      <c r="C5" s="99"/>
    </row>
    <row r="6" spans="1:10">
      <c r="B6" s="99"/>
      <c r="C6" s="99"/>
    </row>
    <row r="7" spans="1:10">
      <c r="B7" s="99"/>
      <c r="C7" s="99"/>
    </row>
    <row r="8" spans="1:10">
      <c r="B8" s="99"/>
      <c r="C8" s="99"/>
    </row>
    <row r="9" spans="1:10">
      <c r="B9" s="99"/>
      <c r="C9" s="99"/>
    </row>
    <row r="10" spans="1:10">
      <c r="B10" s="99"/>
      <c r="C10" s="99"/>
      <c r="J10" s="103"/>
    </row>
    <row r="11" spans="1:10">
      <c r="B11" s="99"/>
      <c r="C11" s="99"/>
    </row>
    <row r="12" spans="1:10">
      <c r="B12" s="99"/>
      <c r="C12" s="99"/>
    </row>
    <row r="13" spans="1:10">
      <c r="B13" s="99"/>
      <c r="C13" s="99"/>
    </row>
    <row r="14" spans="1:10">
      <c r="B14" s="99"/>
      <c r="C14" s="99"/>
    </row>
    <row r="15" spans="1:10">
      <c r="B15" s="99"/>
      <c r="C15" s="99"/>
    </row>
    <row r="16" spans="1:10">
      <c r="B16" s="99"/>
      <c r="C16" s="99"/>
    </row>
    <row r="17" s="99" customFormat="1"/>
    <row r="18" s="99" customFormat="1"/>
    <row r="19" s="99" customFormat="1"/>
    <row r="20" s="99" customFormat="1"/>
    <row r="21" s="99" customFormat="1"/>
    <row r="22" s="99" customFormat="1"/>
    <row r="23" s="99" customFormat="1"/>
    <row r="24" s="99" customFormat="1"/>
    <row r="25" s="99" customFormat="1"/>
    <row r="26" s="99" customFormat="1"/>
    <row r="27" s="99" customFormat="1"/>
    <row r="28" s="99" customFormat="1"/>
    <row r="29" s="99" customFormat="1"/>
    <row r="30" s="99" customFormat="1"/>
    <row r="31" s="99" customFormat="1"/>
    <row r="32" s="99" customFormat="1"/>
    <row r="33" s="99" customFormat="1"/>
    <row r="34" s="99" customFormat="1"/>
    <row r="35" s="99" customFormat="1"/>
    <row r="36" s="99" customFormat="1"/>
    <row r="37" s="99" customFormat="1"/>
    <row r="38" s="99" customFormat="1"/>
    <row r="39" s="99" customFormat="1"/>
    <row r="40" s="99" customFormat="1"/>
    <row r="41" s="99" customFormat="1"/>
    <row r="42" s="99" customFormat="1"/>
  </sheetData>
  <sheetProtection algorithmName="SHA-512" hashValue="9J3qXfVs8lSZh+WAjPh4IX+ahSvoyrqdIQsnCSbCRDNHTR2QKYdRMcxbs/j1Cx0gIRVJclKENyuPKd+Lu8JuKA==" saltValue="pCi5LLXGMwbIrNlxtB3lXw==" spinCount="100000" sheet="1" objects="1" scenarios="1"/>
  <phoneticPr fontId="7"/>
  <pageMargins left="0.25" right="0.25"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workbookViewId="0">
      <selection activeCell="J23" sqref="J23"/>
    </sheetView>
  </sheetViews>
  <sheetFormatPr defaultColWidth="9" defaultRowHeight="18.75"/>
  <cols>
    <col min="1" max="1" width="19.625" style="99" customWidth="1"/>
    <col min="2" max="16384" width="9" style="99"/>
  </cols>
  <sheetData>
    <row r="1" spans="1:2">
      <c r="A1" s="101"/>
      <c r="B1" s="111"/>
    </row>
    <row r="2" spans="1:2">
      <c r="A2" s="101" t="s">
        <v>241</v>
      </c>
      <c r="B2" s="111">
        <v>3.08</v>
      </c>
    </row>
    <row r="3" spans="1:2">
      <c r="A3" s="101" t="s">
        <v>242</v>
      </c>
      <c r="B3" s="111">
        <v>3.08</v>
      </c>
    </row>
    <row r="4" spans="1:2">
      <c r="A4" s="101" t="s">
        <v>243</v>
      </c>
      <c r="B4" s="111">
        <v>3.41</v>
      </c>
    </row>
    <row r="5" spans="1:2">
      <c r="A5" s="101" t="s">
        <v>279</v>
      </c>
      <c r="B5" s="111">
        <v>3.41</v>
      </c>
    </row>
    <row r="6" spans="1:2">
      <c r="A6" s="101" t="s">
        <v>278</v>
      </c>
      <c r="B6" s="111">
        <v>5.61</v>
      </c>
    </row>
    <row r="7" spans="1:2">
      <c r="A7" s="101" t="s">
        <v>244</v>
      </c>
      <c r="B7" s="111">
        <v>4.7300000000000004</v>
      </c>
    </row>
    <row r="8" spans="1:2">
      <c r="A8" s="101" t="s">
        <v>245</v>
      </c>
      <c r="B8" s="111">
        <v>4.7300000000000004</v>
      </c>
    </row>
    <row r="9" spans="1:2">
      <c r="B9" s="102"/>
    </row>
    <row r="10" spans="1:2">
      <c r="B10" s="102"/>
    </row>
    <row r="11" spans="1:2">
      <c r="B11" s="102"/>
    </row>
    <row r="14" spans="1:2">
      <c r="A14" s="101" t="s">
        <v>246</v>
      </c>
      <c r="B14" s="99">
        <v>0</v>
      </c>
    </row>
    <row r="15" spans="1:2">
      <c r="A15" s="101" t="s">
        <v>105</v>
      </c>
      <c r="B15" s="99">
        <v>1.65</v>
      </c>
    </row>
    <row r="18" spans="1:1">
      <c r="A18" s="99" t="s">
        <v>283</v>
      </c>
    </row>
  </sheetData>
  <sheetProtection algorithmName="SHA-512" hashValue="PtYyTbjlfg+GN0VO56LRpvGcz7tRgpA4P9z4498vO3zysUDqyKcOBIOC2CrWeqHiGDNGWIY45QyLDrrsZpX7Bg==" saltValue="wx0XaIL+RgSoQdZvxRpSPA==" spinCount="100000" sheet="1" objects="1" scenarios="1"/>
  <phoneticPr fontId="7"/>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9B0B4-DFC9-4C31-8B5C-9AAEC8B2023E}">
  <dimension ref="A1:E37"/>
  <sheetViews>
    <sheetView workbookViewId="0">
      <selection activeCell="E25" sqref="E25"/>
    </sheetView>
  </sheetViews>
  <sheetFormatPr defaultRowHeight="18.75"/>
  <cols>
    <col min="1" max="1" width="32.625" bestFit="1" customWidth="1"/>
    <col min="2" max="2" width="9.25" bestFit="1" customWidth="1"/>
    <col min="3" max="3" width="12.375" bestFit="1" customWidth="1"/>
    <col min="4" max="5" width="12.25" bestFit="1" customWidth="1"/>
  </cols>
  <sheetData>
    <row r="1" spans="1:5" s="98" customFormat="1" ht="26.25" customHeight="1">
      <c r="A1" s="140" t="s">
        <v>315</v>
      </c>
      <c r="B1" s="141" t="s">
        <v>316</v>
      </c>
      <c r="C1" s="142" t="s">
        <v>317</v>
      </c>
      <c r="D1" s="142" t="s">
        <v>318</v>
      </c>
      <c r="E1" s="143" t="s">
        <v>319</v>
      </c>
    </row>
    <row r="2" spans="1:5">
      <c r="A2" s="151" t="s">
        <v>320</v>
      </c>
      <c r="B2" s="144">
        <v>45302</v>
      </c>
      <c r="C2" s="145" t="s">
        <v>321</v>
      </c>
      <c r="D2" s="145" t="s">
        <v>322</v>
      </c>
      <c r="E2" s="144" t="s">
        <v>323</v>
      </c>
    </row>
    <row r="3" spans="1:5">
      <c r="A3" s="151" t="s">
        <v>320</v>
      </c>
      <c r="B3" s="146">
        <v>45330</v>
      </c>
      <c r="C3" s="145" t="s">
        <v>324</v>
      </c>
      <c r="D3" s="147" t="s">
        <v>325</v>
      </c>
      <c r="E3" s="147" t="s">
        <v>326</v>
      </c>
    </row>
    <row r="4" spans="1:5">
      <c r="A4" s="151" t="s">
        <v>320</v>
      </c>
      <c r="B4" s="144">
        <v>45359</v>
      </c>
      <c r="C4" s="145" t="s">
        <v>327</v>
      </c>
      <c r="D4" s="147" t="s">
        <v>328</v>
      </c>
      <c r="E4" s="147" t="s">
        <v>329</v>
      </c>
    </row>
    <row r="5" spans="1:5">
      <c r="A5" s="151" t="s">
        <v>320</v>
      </c>
      <c r="B5" s="144">
        <v>45394</v>
      </c>
      <c r="C5" s="145" t="s">
        <v>330</v>
      </c>
      <c r="D5" s="147" t="s">
        <v>331</v>
      </c>
      <c r="E5" s="147" t="s">
        <v>332</v>
      </c>
    </row>
    <row r="6" spans="1:5">
      <c r="A6" s="151" t="s">
        <v>320</v>
      </c>
      <c r="B6" s="144">
        <v>45422</v>
      </c>
      <c r="C6" s="145" t="s">
        <v>333</v>
      </c>
      <c r="D6" s="147" t="s">
        <v>334</v>
      </c>
      <c r="E6" s="147" t="s">
        <v>335</v>
      </c>
    </row>
    <row r="7" spans="1:5">
      <c r="A7" s="151" t="s">
        <v>320</v>
      </c>
      <c r="B7" s="144">
        <v>45450</v>
      </c>
      <c r="C7" s="145" t="s">
        <v>336</v>
      </c>
      <c r="D7" s="147" t="s">
        <v>337</v>
      </c>
      <c r="E7" s="147" t="s">
        <v>338</v>
      </c>
    </row>
    <row r="8" spans="1:5">
      <c r="A8" s="151" t="s">
        <v>320</v>
      </c>
      <c r="B8" s="144">
        <v>45485</v>
      </c>
      <c r="C8" s="145" t="s">
        <v>339</v>
      </c>
      <c r="D8" s="147" t="s">
        <v>340</v>
      </c>
      <c r="E8" s="147" t="s">
        <v>341</v>
      </c>
    </row>
    <row r="9" spans="1:5">
      <c r="A9" s="151" t="s">
        <v>320</v>
      </c>
      <c r="B9" s="144">
        <v>45513</v>
      </c>
      <c r="C9" s="145" t="s">
        <v>342</v>
      </c>
      <c r="D9" s="147" t="s">
        <v>343</v>
      </c>
      <c r="E9" s="147" t="s">
        <v>344</v>
      </c>
    </row>
    <row r="10" spans="1:5">
      <c r="A10" s="151" t="s">
        <v>320</v>
      </c>
      <c r="B10" s="144">
        <v>45541</v>
      </c>
      <c r="C10" s="145" t="s">
        <v>345</v>
      </c>
      <c r="D10" s="147" t="s">
        <v>346</v>
      </c>
      <c r="E10" s="147" t="s">
        <v>347</v>
      </c>
    </row>
    <row r="11" spans="1:5">
      <c r="A11" s="151" t="s">
        <v>320</v>
      </c>
      <c r="B11" s="144">
        <v>45576</v>
      </c>
      <c r="C11" s="145" t="s">
        <v>348</v>
      </c>
      <c r="D11" s="147" t="s">
        <v>349</v>
      </c>
      <c r="E11" s="147" t="s">
        <v>350</v>
      </c>
    </row>
    <row r="12" spans="1:5">
      <c r="A12" s="151" t="s">
        <v>320</v>
      </c>
      <c r="B12" s="144">
        <v>45604</v>
      </c>
      <c r="C12" s="145" t="s">
        <v>351</v>
      </c>
      <c r="D12" s="147" t="s">
        <v>352</v>
      </c>
      <c r="E12" s="147" t="s">
        <v>353</v>
      </c>
    </row>
    <row r="13" spans="1:5">
      <c r="A13" s="151" t="s">
        <v>320</v>
      </c>
      <c r="B13" s="144">
        <v>45632</v>
      </c>
      <c r="C13" s="145" t="s">
        <v>354</v>
      </c>
      <c r="D13" s="147" t="s">
        <v>355</v>
      </c>
      <c r="E13" s="147" t="s">
        <v>356</v>
      </c>
    </row>
    <row r="14" spans="1:5">
      <c r="A14" s="152" t="s">
        <v>357</v>
      </c>
      <c r="B14" s="144">
        <v>45309</v>
      </c>
      <c r="C14" s="145" t="s">
        <v>358</v>
      </c>
      <c r="D14" s="147" t="s">
        <v>359</v>
      </c>
      <c r="E14" s="147" t="s">
        <v>360</v>
      </c>
    </row>
    <row r="15" spans="1:5">
      <c r="A15" s="152" t="s">
        <v>357</v>
      </c>
      <c r="B15" s="144">
        <v>45337</v>
      </c>
      <c r="C15" s="145" t="s">
        <v>361</v>
      </c>
      <c r="D15" s="147" t="s">
        <v>362</v>
      </c>
      <c r="E15" s="147" t="s">
        <v>363</v>
      </c>
    </row>
    <row r="16" spans="1:5">
      <c r="A16" s="152" t="s">
        <v>357</v>
      </c>
      <c r="B16" s="144">
        <v>45366</v>
      </c>
      <c r="C16" s="145" t="s">
        <v>364</v>
      </c>
      <c r="D16" s="147" t="s">
        <v>365</v>
      </c>
      <c r="E16" s="147" t="s">
        <v>366</v>
      </c>
    </row>
    <row r="17" spans="1:5">
      <c r="A17" s="152" t="s">
        <v>357</v>
      </c>
      <c r="B17" s="144">
        <v>45401</v>
      </c>
      <c r="C17" s="145" t="s">
        <v>367</v>
      </c>
      <c r="D17" s="147" t="s">
        <v>368</v>
      </c>
      <c r="E17" s="147" t="s">
        <v>369</v>
      </c>
    </row>
    <row r="18" spans="1:5">
      <c r="A18" s="152" t="s">
        <v>357</v>
      </c>
      <c r="B18" s="144">
        <v>45429</v>
      </c>
      <c r="C18" s="145" t="s">
        <v>370</v>
      </c>
      <c r="D18" s="147" t="s">
        <v>371</v>
      </c>
      <c r="E18" s="147" t="s">
        <v>372</v>
      </c>
    </row>
    <row r="19" spans="1:5">
      <c r="A19" s="152" t="s">
        <v>357</v>
      </c>
      <c r="B19" s="144">
        <v>45457</v>
      </c>
      <c r="C19" s="145" t="s">
        <v>373</v>
      </c>
      <c r="D19" s="147" t="s">
        <v>374</v>
      </c>
      <c r="E19" s="147" t="s">
        <v>375</v>
      </c>
    </row>
    <row r="20" spans="1:5">
      <c r="A20" s="152" t="s">
        <v>357</v>
      </c>
      <c r="B20" s="144">
        <v>45492</v>
      </c>
      <c r="C20" s="145" t="s">
        <v>376</v>
      </c>
      <c r="D20" s="147" t="s">
        <v>377</v>
      </c>
      <c r="E20" s="147" t="s">
        <v>378</v>
      </c>
    </row>
    <row r="21" spans="1:5">
      <c r="A21" s="152" t="s">
        <v>357</v>
      </c>
      <c r="B21" s="144">
        <v>45520</v>
      </c>
      <c r="C21" s="145" t="s">
        <v>379</v>
      </c>
      <c r="D21" s="147" t="s">
        <v>380</v>
      </c>
      <c r="E21" s="147" t="s">
        <v>381</v>
      </c>
    </row>
    <row r="22" spans="1:5">
      <c r="A22" s="152" t="s">
        <v>357</v>
      </c>
      <c r="B22" s="144">
        <v>45548</v>
      </c>
      <c r="C22" s="145" t="s">
        <v>382</v>
      </c>
      <c r="D22" s="147" t="s">
        <v>383</v>
      </c>
      <c r="E22" s="147" t="s">
        <v>384</v>
      </c>
    </row>
    <row r="23" spans="1:5">
      <c r="A23" s="152" t="s">
        <v>357</v>
      </c>
      <c r="B23" s="144">
        <v>45583</v>
      </c>
      <c r="C23" s="145" t="s">
        <v>385</v>
      </c>
      <c r="D23" s="147" t="s">
        <v>386</v>
      </c>
      <c r="E23" s="147" t="s">
        <v>387</v>
      </c>
    </row>
    <row r="24" spans="1:5">
      <c r="A24" s="152" t="s">
        <v>357</v>
      </c>
      <c r="B24" s="144">
        <v>45611</v>
      </c>
      <c r="C24" s="145" t="s">
        <v>388</v>
      </c>
      <c r="D24" s="147" t="s">
        <v>389</v>
      </c>
      <c r="E24" s="147" t="s">
        <v>390</v>
      </c>
    </row>
    <row r="25" spans="1:5">
      <c r="A25" s="152" t="s">
        <v>357</v>
      </c>
      <c r="B25" s="144">
        <v>45639</v>
      </c>
      <c r="C25" s="145" t="s">
        <v>391</v>
      </c>
      <c r="D25" s="147" t="s">
        <v>392</v>
      </c>
      <c r="E25" s="147" t="s">
        <v>393</v>
      </c>
    </row>
    <row r="26" spans="1:5">
      <c r="A26" s="153" t="s">
        <v>394</v>
      </c>
      <c r="B26" s="144">
        <v>45316</v>
      </c>
      <c r="C26" s="145" t="s">
        <v>395</v>
      </c>
      <c r="D26" s="147" t="s">
        <v>396</v>
      </c>
      <c r="E26" s="147" t="s">
        <v>397</v>
      </c>
    </row>
    <row r="27" spans="1:5">
      <c r="A27" s="153" t="s">
        <v>394</v>
      </c>
      <c r="B27" s="144">
        <v>45344</v>
      </c>
      <c r="C27" s="145" t="s">
        <v>398</v>
      </c>
      <c r="D27" s="147" t="s">
        <v>399</v>
      </c>
      <c r="E27" s="147" t="s">
        <v>400</v>
      </c>
    </row>
    <row r="28" spans="1:5">
      <c r="A28" s="153" t="s">
        <v>394</v>
      </c>
      <c r="B28" s="144">
        <v>45373</v>
      </c>
      <c r="C28" s="145" t="s">
        <v>401</v>
      </c>
      <c r="D28" s="147" t="s">
        <v>402</v>
      </c>
      <c r="E28" s="147" t="s">
        <v>403</v>
      </c>
    </row>
    <row r="29" spans="1:5">
      <c r="A29" s="153" t="s">
        <v>394</v>
      </c>
      <c r="B29" s="144">
        <v>45408</v>
      </c>
      <c r="C29" s="145" t="s">
        <v>404</v>
      </c>
      <c r="D29" s="147" t="s">
        <v>405</v>
      </c>
      <c r="E29" s="147" t="s">
        <v>406</v>
      </c>
    </row>
    <row r="30" spans="1:5">
      <c r="A30" s="153" t="s">
        <v>394</v>
      </c>
      <c r="B30" s="144">
        <v>45436</v>
      </c>
      <c r="C30" s="145" t="s">
        <v>407</v>
      </c>
      <c r="D30" s="147" t="s">
        <v>408</v>
      </c>
      <c r="E30" s="147" t="s">
        <v>409</v>
      </c>
    </row>
    <row r="31" spans="1:5">
      <c r="A31" s="153" t="s">
        <v>394</v>
      </c>
      <c r="B31" s="144">
        <v>45464</v>
      </c>
      <c r="C31" s="145" t="s">
        <v>410</v>
      </c>
      <c r="D31" s="147" t="s">
        <v>411</v>
      </c>
      <c r="E31" s="147" t="s">
        <v>412</v>
      </c>
    </row>
    <row r="32" spans="1:5">
      <c r="A32" s="153" t="s">
        <v>394</v>
      </c>
      <c r="B32" s="144">
        <v>45499</v>
      </c>
      <c r="C32" s="145" t="s">
        <v>413</v>
      </c>
      <c r="D32" s="147" t="s">
        <v>414</v>
      </c>
      <c r="E32" s="147" t="s">
        <v>415</v>
      </c>
    </row>
    <row r="33" spans="1:5">
      <c r="A33" s="153" t="s">
        <v>394</v>
      </c>
      <c r="B33" s="144">
        <v>45527</v>
      </c>
      <c r="C33" s="145" t="s">
        <v>416</v>
      </c>
      <c r="D33" s="147" t="s">
        <v>417</v>
      </c>
      <c r="E33" s="147" t="s">
        <v>418</v>
      </c>
    </row>
    <row r="34" spans="1:5">
      <c r="A34" s="153" t="s">
        <v>394</v>
      </c>
      <c r="B34" s="144">
        <v>45555</v>
      </c>
      <c r="C34" s="145" t="s">
        <v>419</v>
      </c>
      <c r="D34" s="147" t="s">
        <v>420</v>
      </c>
      <c r="E34" s="147" t="s">
        <v>421</v>
      </c>
    </row>
    <row r="35" spans="1:5">
      <c r="A35" s="153" t="s">
        <v>394</v>
      </c>
      <c r="B35" s="144">
        <v>45590</v>
      </c>
      <c r="C35" s="145" t="s">
        <v>422</v>
      </c>
      <c r="D35" s="147" t="s">
        <v>423</v>
      </c>
      <c r="E35" s="147" t="s">
        <v>424</v>
      </c>
    </row>
    <row r="36" spans="1:5">
      <c r="A36" s="153" t="s">
        <v>394</v>
      </c>
      <c r="B36" s="144">
        <v>45618</v>
      </c>
      <c r="C36" s="145" t="s">
        <v>425</v>
      </c>
      <c r="D36" s="147" t="s">
        <v>426</v>
      </c>
      <c r="E36" s="147" t="s">
        <v>427</v>
      </c>
    </row>
    <row r="37" spans="1:5">
      <c r="A37" s="154" t="s">
        <v>394</v>
      </c>
      <c r="B37" s="148">
        <v>45646</v>
      </c>
      <c r="C37" s="149" t="s">
        <v>428</v>
      </c>
      <c r="D37" s="150" t="s">
        <v>429</v>
      </c>
      <c r="E37" s="150" t="s">
        <v>430</v>
      </c>
    </row>
  </sheetData>
  <sheetProtection algorithmName="SHA-512" hashValue="fsycCGR+9snc4YeUh35KmydPtUO0cbSQsExwNvaMuCVb2qkl2zO5ZZ0UoJSmZzIQz3KPbe4jHMqJTr8G/4OEsQ==" saltValue="pri6F4v96PMZclnViOKOWg==" spinCount="100000" sheet="1" objects="1" scenarios="1"/>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注意事項とご案内 </vt:lpstr>
      <vt:lpstr>West </vt:lpstr>
      <vt:lpstr>South</vt:lpstr>
      <vt:lpstr>East </vt:lpstr>
      <vt:lpstr>配布スケジュール</vt:lpstr>
      <vt:lpstr>Sheet1</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【あいぽす】 平瀬</cp:lastModifiedBy>
  <cp:lastPrinted>2025-01-20T01:46:31Z</cp:lastPrinted>
  <dcterms:created xsi:type="dcterms:W3CDTF">2015-06-05T18:19:34Z</dcterms:created>
  <dcterms:modified xsi:type="dcterms:W3CDTF">2025-01-20T01:48:09Z</dcterms:modified>
</cp:coreProperties>
</file>